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kathydoyle/Library/CloudStorage/Dropbox/DRAWS/***DRAWS/**Current Projects/1908 South Lane/"/>
    </mc:Choice>
  </mc:AlternateContent>
  <xr:revisionPtr revIDLastSave="0" documentId="13_ncr:1_{18C3B960-8F24-034D-A842-9F7A0F879EE8}" xr6:coauthVersionLast="47" xr6:coauthVersionMax="47" xr10:uidLastSave="{00000000-0000-0000-0000-000000000000}"/>
  <bookViews>
    <workbookView xWindow="5300" yWindow="7680" windowWidth="51200" windowHeight="26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89" i="1" l="1"/>
  <c r="V88" i="1"/>
  <c r="V82" i="1"/>
  <c r="V19" i="1"/>
  <c r="V92" i="1"/>
  <c r="V90" i="1"/>
  <c r="V87" i="1"/>
  <c r="V86" i="1"/>
  <c r="V85" i="1"/>
  <c r="V84" i="1"/>
  <c r="V83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8" i="1"/>
  <c r="V17" i="1"/>
  <c r="V16" i="1"/>
  <c r="V15" i="1"/>
  <c r="V14" i="1"/>
  <c r="V13" i="1"/>
  <c r="V12" i="1"/>
  <c r="V11" i="1"/>
  <c r="D94" i="1"/>
  <c r="H98" i="1"/>
  <c r="L94" i="1"/>
  <c r="V93" i="1" l="1"/>
  <c r="U94" i="1"/>
  <c r="S94" i="1"/>
  <c r="M94" i="1" l="1"/>
  <c r="H97" i="1"/>
  <c r="P94" i="1"/>
  <c r="H94" i="1"/>
  <c r="H108" i="1" s="1"/>
  <c r="H104" i="1"/>
  <c r="R94" i="1"/>
  <c r="Q94" i="1"/>
  <c r="N94" i="1"/>
  <c r="O94" i="1"/>
  <c r="E94" i="1"/>
  <c r="V94" i="1" l="1"/>
  <c r="J94" i="1"/>
  <c r="E117" i="1"/>
  <c r="H102" i="1" l="1"/>
</calcChain>
</file>

<file path=xl/sharedStrings.xml><?xml version="1.0" encoding="utf-8"?>
<sst xmlns="http://schemas.openxmlformats.org/spreadsheetml/2006/main" count="148" uniqueCount="136">
  <si>
    <t>SD CUSTOM HOMES</t>
  </si>
  <si>
    <t>SWORN CONSTRUCTION STATEMENT</t>
  </si>
  <si>
    <t>CONTRACT + CHANGE ORDERS</t>
  </si>
  <si>
    <t>COSTS</t>
  </si>
  <si>
    <t>DOWN PAYMENTS + DRAWS</t>
  </si>
  <si>
    <t>Item</t>
  </si>
  <si>
    <t>TYPE OF</t>
  </si>
  <si>
    <t>TOTAL</t>
  </si>
  <si>
    <t>Actual Bids</t>
  </si>
  <si>
    <t>CHANGE</t>
  </si>
  <si>
    <t>ACTUAL</t>
  </si>
  <si>
    <t>DOWN</t>
  </si>
  <si>
    <t>DRAW</t>
  </si>
  <si>
    <t>BALANCE</t>
  </si>
  <si>
    <t>#</t>
  </si>
  <si>
    <t>IMPROVEMENT</t>
  </si>
  <si>
    <t>CONTRACT</t>
  </si>
  <si>
    <t>BIDS/COSTS</t>
  </si>
  <si>
    <t>PAYMENT</t>
  </si>
  <si>
    <t>TO</t>
  </si>
  <si>
    <t>FURNISHED</t>
  </si>
  <si>
    <t>PRICE</t>
  </si>
  <si>
    <t>COMPLETE</t>
  </si>
  <si>
    <t>Plans</t>
  </si>
  <si>
    <t>Permit</t>
  </si>
  <si>
    <t>Engineering</t>
  </si>
  <si>
    <t>Plot plans/Staking</t>
  </si>
  <si>
    <t>Tree Care/Removal</t>
  </si>
  <si>
    <t xml:space="preserve">Dirt Haul/Removal  </t>
  </si>
  <si>
    <t>Utility connections/ Assesment</t>
  </si>
  <si>
    <t>Foundation</t>
  </si>
  <si>
    <t>Waterproofing</t>
  </si>
  <si>
    <t>Concrete/flatwork</t>
  </si>
  <si>
    <t>Equipment Rental</t>
  </si>
  <si>
    <t>Rough lumber</t>
  </si>
  <si>
    <t>Rough carpentry</t>
  </si>
  <si>
    <t>Roofing material/shingles</t>
  </si>
  <si>
    <t xml:space="preserve">Roofing labor </t>
  </si>
  <si>
    <t>Insulation</t>
  </si>
  <si>
    <t>Windows</t>
  </si>
  <si>
    <t>Exterior doors</t>
  </si>
  <si>
    <t>Exterior Lock Set/Door Hardware</t>
  </si>
  <si>
    <t>Garage doors</t>
  </si>
  <si>
    <t>Gutters/sheet metal</t>
  </si>
  <si>
    <t>Siding MATERIAL</t>
  </si>
  <si>
    <t xml:space="preserve">Plumbing MATERIAL </t>
  </si>
  <si>
    <t xml:space="preserve">Plumbing LABOR </t>
  </si>
  <si>
    <t>HVAC</t>
  </si>
  <si>
    <t xml:space="preserve">Electrical labor </t>
  </si>
  <si>
    <t>Brick/stone materials</t>
  </si>
  <si>
    <t>Fireplace</t>
  </si>
  <si>
    <t xml:space="preserve">Drywall </t>
  </si>
  <si>
    <t>Finish trim MATERIAL</t>
  </si>
  <si>
    <t>Finish trim LABOR</t>
  </si>
  <si>
    <t>Misc. Carpentry + Materials</t>
  </si>
  <si>
    <t>Interior Door Hardware</t>
  </si>
  <si>
    <t>Wood Beams</t>
  </si>
  <si>
    <t>Cabinetry</t>
  </si>
  <si>
    <t>Cabinet Hardware</t>
  </si>
  <si>
    <t>Paint (Interior)</t>
  </si>
  <si>
    <t>Paint (Exterior)</t>
  </si>
  <si>
    <t>Mirrors</t>
  </si>
  <si>
    <t xml:space="preserve">Bath Accessories </t>
  </si>
  <si>
    <t>Ceramic Tile</t>
  </si>
  <si>
    <t>Flooring - Wood</t>
  </si>
  <si>
    <t>Flooring - Carpet</t>
  </si>
  <si>
    <t>Light fixtures</t>
  </si>
  <si>
    <t>Appliances</t>
  </si>
  <si>
    <t>Shelving</t>
  </si>
  <si>
    <t>Wallpaper</t>
  </si>
  <si>
    <t xml:space="preserve">Low Voltage </t>
  </si>
  <si>
    <t>Garage Coating</t>
  </si>
  <si>
    <t>Driveway (asphalt/concrete)</t>
  </si>
  <si>
    <t>Sod/irrigation/landscaping</t>
  </si>
  <si>
    <t>Debris Removal</t>
  </si>
  <si>
    <r>
      <t xml:space="preserve">Site Sanitation </t>
    </r>
    <r>
      <rPr>
        <i/>
        <sz val="11"/>
        <rFont val="Times New Roman"/>
        <family val="1"/>
      </rPr>
      <t>($150/mo)</t>
    </r>
  </si>
  <si>
    <t>Site Maintenance/Cleaning</t>
  </si>
  <si>
    <t>Paint Touch Ups</t>
  </si>
  <si>
    <t xml:space="preserve">Contingency  </t>
  </si>
  <si>
    <t>BR Insurance</t>
  </si>
  <si>
    <t>Builder Profit + Overhead</t>
  </si>
  <si>
    <t>Lot Purchase</t>
  </si>
  <si>
    <t>Real Estate Commission</t>
  </si>
  <si>
    <t xml:space="preserve">TOTAL </t>
  </si>
  <si>
    <t>STATUS</t>
  </si>
  <si>
    <t>Original Contract</t>
  </si>
  <si>
    <t>Total BUDGET</t>
  </si>
  <si>
    <t xml:space="preserve">CO 1 </t>
  </si>
  <si>
    <t>Summary</t>
  </si>
  <si>
    <t>CO 2</t>
  </si>
  <si>
    <t>Updated Contract</t>
  </si>
  <si>
    <t xml:space="preserve"> </t>
  </si>
  <si>
    <t xml:space="preserve">Change Orders #1 </t>
  </si>
  <si>
    <t>Cost</t>
  </si>
  <si>
    <t>P + O</t>
  </si>
  <si>
    <t>Change Orders #2</t>
  </si>
  <si>
    <t xml:space="preserve">EZ Screens </t>
  </si>
  <si>
    <t>Phantom Screens</t>
  </si>
  <si>
    <t>Shower Doors+ Wine Closet</t>
  </si>
  <si>
    <t xml:space="preserve">Project Management </t>
  </si>
  <si>
    <t xml:space="preserve">Punch List </t>
  </si>
  <si>
    <t xml:space="preserve">Final + Window Clean </t>
  </si>
  <si>
    <t xml:space="preserve">Warranty </t>
  </si>
  <si>
    <t xml:space="preserve">Utilities </t>
  </si>
  <si>
    <t>Pre-Construction Planning/PM/Permitting</t>
  </si>
  <si>
    <t>Flooring - LVT</t>
  </si>
  <si>
    <t>Excavation</t>
  </si>
  <si>
    <t>Deck</t>
  </si>
  <si>
    <t>Demo</t>
  </si>
  <si>
    <t>COST</t>
  </si>
  <si>
    <t>CODES</t>
  </si>
  <si>
    <t>Golf Simulator</t>
  </si>
  <si>
    <t>PROJECT/CLIENT: 1908 South Lane</t>
  </si>
  <si>
    <t xml:space="preserve">    RESIDENCE</t>
  </si>
  <si>
    <t>Counter Tops</t>
  </si>
  <si>
    <t>Trusses</t>
  </si>
  <si>
    <t>Window Install</t>
  </si>
  <si>
    <t>14A</t>
  </si>
  <si>
    <t>16A</t>
  </si>
  <si>
    <t>19A</t>
  </si>
  <si>
    <t>Siding Labor</t>
  </si>
  <si>
    <t>Stucco Material &amp; Labor</t>
  </si>
  <si>
    <t>25A</t>
  </si>
  <si>
    <t>Porch Materials</t>
  </si>
  <si>
    <t>Interior Design- Elevation Drawings</t>
  </si>
  <si>
    <t>Roof - Metal</t>
  </si>
  <si>
    <t>16B</t>
  </si>
  <si>
    <t>4.01A</t>
  </si>
  <si>
    <t>ORDER</t>
  </si>
  <si>
    <t>Signed By</t>
  </si>
  <si>
    <t>Sean Doyle, Owner</t>
  </si>
  <si>
    <t>____________________</t>
  </si>
  <si>
    <t>4.03A</t>
  </si>
  <si>
    <t>4.03B</t>
  </si>
  <si>
    <t>4.06A</t>
  </si>
  <si>
    <t>4.12A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</si>
</sst>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;[Red]\-&quot;$&quot;#,##0"/>
    <numFmt numFmtId="165" formatCode="_-&quot;$&quot;* #,##0.00_-;\-&quot;$&quot;* #,##0.00_-;_-&quot;$&quot;* &quot;-&quot;??_-;_-@_-"/>
  </numFmts>
  <fonts count="4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18"/>
      <name val="Gotham-Light"/>
    </font>
    <font>
      <sz val="10"/>
      <name val="Gotham-Light"/>
    </font>
    <font>
      <sz val="14"/>
      <name val="Gotham-Light"/>
    </font>
    <font>
      <b/>
      <i/>
      <sz val="14"/>
      <name val="Times New Roman"/>
      <family val="1"/>
    </font>
    <font>
      <sz val="12"/>
      <name val="Gotham-Light"/>
    </font>
    <font>
      <sz val="12"/>
      <name val="Times New Roman"/>
      <family val="1"/>
    </font>
    <font>
      <b/>
      <sz val="12"/>
      <name val="Gotham-Light"/>
    </font>
    <font>
      <sz val="11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Gotham-Light"/>
    </font>
    <font>
      <b/>
      <i/>
      <sz val="11"/>
      <name val="Times New Roman"/>
      <family val="1"/>
    </font>
    <font>
      <sz val="10"/>
      <name val="Times New Roman"/>
      <family val="1"/>
    </font>
    <font>
      <i/>
      <sz val="10"/>
      <color rgb="FFFF0000"/>
      <name val="Times New Roman"/>
      <family val="1"/>
    </font>
    <font>
      <b/>
      <sz val="16"/>
      <name val="Gotham-Light"/>
    </font>
    <font>
      <b/>
      <sz val="11"/>
      <name val="Gotham-Light"/>
    </font>
    <font>
      <b/>
      <sz val="1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Arial"/>
      <family val="2"/>
    </font>
    <font>
      <b/>
      <sz val="18"/>
      <color theme="1"/>
      <name val="Gotham-Light"/>
    </font>
    <font>
      <b/>
      <sz val="18"/>
      <color theme="1"/>
      <name val="Times New Roman"/>
      <family val="1"/>
    </font>
    <font>
      <sz val="10"/>
      <color theme="1"/>
      <name val="Gotham-Light"/>
    </font>
    <font>
      <sz val="8"/>
      <color theme="1"/>
      <name val="Arial"/>
      <family val="2"/>
    </font>
    <font>
      <sz val="9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6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/>
    <xf numFmtId="44" fontId="0" fillId="0" borderId="0" xfId="0" applyNumberFormat="1"/>
    <xf numFmtId="165" fontId="0" fillId="0" borderId="0" xfId="0" applyNumberFormat="1"/>
    <xf numFmtId="44" fontId="0" fillId="0" borderId="0" xfId="1" applyFont="1"/>
    <xf numFmtId="0" fontId="11" fillId="0" borderId="0" xfId="0" applyFont="1" applyAlignment="1">
      <alignment horizontal="right"/>
    </xf>
    <xf numFmtId="0" fontId="1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" fontId="15" fillId="0" borderId="2" xfId="1" applyNumberFormat="1" applyFont="1" applyBorder="1" applyAlignment="1" applyProtection="1">
      <alignment horizontal="center"/>
      <protection locked="0"/>
    </xf>
    <xf numFmtId="4" fontId="15" fillId="0" borderId="4" xfId="1" applyNumberFormat="1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14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0" applyNumberFormat="1"/>
    <xf numFmtId="4" fontId="15" fillId="6" borderId="4" xfId="1" applyNumberFormat="1" applyFont="1" applyFill="1" applyBorder="1" applyAlignment="1" applyProtection="1">
      <alignment horizontal="center"/>
      <protection locked="0"/>
    </xf>
    <xf numFmtId="4" fontId="15" fillId="6" borderId="2" xfId="1" applyNumberFormat="1" applyFont="1" applyFill="1" applyBorder="1" applyAlignment="1" applyProtection="1">
      <alignment horizontal="center"/>
      <protection locked="0"/>
    </xf>
    <xf numFmtId="4" fontId="15" fillId="0" borderId="3" xfId="1" applyNumberFormat="1" applyFont="1" applyBorder="1" applyAlignment="1" applyProtection="1">
      <alignment horizontal="center"/>
      <protection locked="0"/>
    </xf>
    <xf numFmtId="4" fontId="15" fillId="6" borderId="3" xfId="0" applyNumberFormat="1" applyFont="1" applyFill="1" applyBorder="1" applyAlignment="1" applyProtection="1">
      <alignment horizontal="center"/>
      <protection locked="0"/>
    </xf>
    <xf numFmtId="4" fontId="15" fillId="6" borderId="2" xfId="0" applyNumberFormat="1" applyFont="1" applyFill="1" applyBorder="1" applyAlignment="1" applyProtection="1">
      <alignment horizontal="center"/>
      <protection locked="0"/>
    </xf>
    <xf numFmtId="4" fontId="15" fillId="0" borderId="10" xfId="0" applyNumberFormat="1" applyFont="1" applyBorder="1" applyAlignment="1" applyProtection="1">
      <alignment horizontal="center"/>
      <protection locked="0"/>
    </xf>
    <xf numFmtId="4" fontId="15" fillId="4" borderId="13" xfId="0" applyNumberFormat="1" applyFont="1" applyFill="1" applyBorder="1" applyAlignment="1" applyProtection="1">
      <alignment horizontal="center"/>
      <protection locked="0"/>
    </xf>
    <xf numFmtId="4" fontId="15" fillId="0" borderId="13" xfId="0" applyNumberFormat="1" applyFont="1" applyBorder="1" applyAlignment="1" applyProtection="1">
      <alignment horizontal="center"/>
      <protection locked="0"/>
    </xf>
    <xf numFmtId="4" fontId="15" fillId="5" borderId="13" xfId="1" applyNumberFormat="1" applyFont="1" applyFill="1" applyBorder="1" applyAlignment="1" applyProtection="1">
      <alignment horizontal="center"/>
      <protection locked="0"/>
    </xf>
    <xf numFmtId="4" fontId="15" fillId="0" borderId="13" xfId="1" applyNumberFormat="1" applyFont="1" applyBorder="1" applyAlignment="1" applyProtection="1">
      <alignment horizontal="center"/>
      <protection locked="0"/>
    </xf>
    <xf numFmtId="4" fontId="15" fillId="4" borderId="13" xfId="1" applyNumberFormat="1" applyFont="1" applyFill="1" applyBorder="1" applyAlignment="1" applyProtection="1">
      <alignment horizontal="center"/>
      <protection locked="0"/>
    </xf>
    <xf numFmtId="4" fontId="15" fillId="3" borderId="13" xfId="1" applyNumberFormat="1" applyFont="1" applyFill="1" applyBorder="1" applyAlignment="1" applyProtection="1">
      <alignment horizontal="center"/>
      <protection locked="0"/>
    </xf>
    <xf numFmtId="4" fontId="15" fillId="0" borderId="14" xfId="1" applyNumberFormat="1" applyFont="1" applyBorder="1" applyAlignment="1" applyProtection="1">
      <alignment horizontal="center"/>
      <protection locked="0"/>
    </xf>
    <xf numFmtId="44" fontId="15" fillId="0" borderId="0" xfId="1" applyFont="1"/>
    <xf numFmtId="0" fontId="12" fillId="0" borderId="16" xfId="0" applyFont="1" applyBorder="1" applyAlignment="1" applyProtection="1">
      <alignment horizontal="center"/>
      <protection locked="0"/>
    </xf>
    <xf numFmtId="0" fontId="19" fillId="2" borderId="19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4" fontId="15" fillId="2" borderId="21" xfId="0" applyNumberFormat="1" applyFont="1" applyFill="1" applyBorder="1" applyAlignment="1" applyProtection="1">
      <alignment horizontal="center"/>
      <protection locked="0"/>
    </xf>
    <xf numFmtId="4" fontId="15" fillId="7" borderId="22" xfId="0" applyNumberFormat="1" applyFont="1" applyFill="1" applyBorder="1" applyAlignment="1" applyProtection="1">
      <alignment horizontal="center"/>
      <protection locked="0"/>
    </xf>
    <xf numFmtId="4" fontId="15" fillId="2" borderId="23" xfId="0" applyNumberFormat="1" applyFont="1" applyFill="1" applyBorder="1" applyAlignment="1" applyProtection="1">
      <alignment horizontal="center"/>
      <protection locked="0"/>
    </xf>
    <xf numFmtId="4" fontId="15" fillId="7" borderId="24" xfId="0" applyNumberFormat="1" applyFont="1" applyFill="1" applyBorder="1" applyAlignment="1" applyProtection="1">
      <alignment horizontal="center"/>
      <protection locked="0"/>
    </xf>
    <xf numFmtId="4" fontId="15" fillId="2" borderId="23" xfId="1" applyNumberFormat="1" applyFont="1" applyFill="1" applyBorder="1" applyAlignment="1" applyProtection="1">
      <alignment horizontal="center"/>
      <protection locked="0"/>
    </xf>
    <xf numFmtId="4" fontId="15" fillId="7" borderId="24" xfId="1" applyNumberFormat="1" applyFont="1" applyFill="1" applyBorder="1" applyAlignment="1" applyProtection="1">
      <alignment horizontal="center"/>
      <protection locked="0"/>
    </xf>
    <xf numFmtId="4" fontId="15" fillId="2" borderId="25" xfId="1" applyNumberFormat="1" applyFont="1" applyFill="1" applyBorder="1" applyAlignment="1" applyProtection="1">
      <alignment horizontal="center"/>
      <protection locked="0"/>
    </xf>
    <xf numFmtId="4" fontId="15" fillId="7" borderId="26" xfId="1" applyNumberFormat="1" applyFont="1" applyFill="1" applyBorder="1" applyAlignment="1" applyProtection="1">
      <alignment horizontal="center"/>
      <protection locked="0"/>
    </xf>
    <xf numFmtId="44" fontId="15" fillId="0" borderId="27" xfId="1" applyFont="1" applyBorder="1"/>
    <xf numFmtId="44" fontId="15" fillId="6" borderId="27" xfId="1" applyFont="1" applyFill="1" applyBorder="1" applyAlignment="1">
      <alignment horizontal="right"/>
    </xf>
    <xf numFmtId="44" fontId="15" fillId="7" borderId="12" xfId="1" applyFont="1" applyFill="1" applyBorder="1"/>
    <xf numFmtId="44" fontId="15" fillId="2" borderId="11" xfId="1" applyFont="1" applyFill="1" applyBorder="1" applyAlignment="1">
      <alignment horizontal="right"/>
    </xf>
    <xf numFmtId="0" fontId="20" fillId="0" borderId="0" xfId="0" applyFont="1" applyAlignment="1">
      <alignment horizontal="right"/>
    </xf>
    <xf numFmtId="0" fontId="21" fillId="0" borderId="0" xfId="0" applyFont="1"/>
    <xf numFmtId="0" fontId="5" fillId="0" borderId="1" xfId="0" applyFont="1" applyBorder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19" fillId="0" borderId="28" xfId="0" applyFont="1" applyBorder="1" applyAlignment="1">
      <alignment horizontal="center"/>
    </xf>
    <xf numFmtId="4" fontId="15" fillId="0" borderId="28" xfId="0" applyNumberFormat="1" applyFont="1" applyBorder="1" applyAlignment="1" applyProtection="1">
      <alignment horizontal="center"/>
      <protection locked="0"/>
    </xf>
    <xf numFmtId="4" fontId="15" fillId="0" borderId="28" xfId="1" applyNumberFormat="1" applyFont="1" applyBorder="1" applyAlignment="1" applyProtection="1">
      <alignment horizontal="center"/>
      <protection locked="0"/>
    </xf>
    <xf numFmtId="44" fontId="15" fillId="0" borderId="28" xfId="1" applyFont="1" applyBorder="1"/>
    <xf numFmtId="44" fontId="15" fillId="0" borderId="24" xfId="1" applyFont="1" applyBorder="1" applyAlignment="1">
      <alignment horizontal="center"/>
    </xf>
    <xf numFmtId="44" fontId="15" fillId="0" borderId="12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" fontId="15" fillId="0" borderId="0" xfId="0" applyNumberFormat="1" applyFont="1" applyAlignment="1" applyProtection="1">
      <alignment horizontal="center"/>
      <protection locked="0"/>
    </xf>
    <xf numFmtId="4" fontId="15" fillId="0" borderId="0" xfId="1" applyNumberFormat="1" applyFont="1" applyAlignment="1" applyProtection="1">
      <alignment horizontal="center"/>
      <protection locked="0"/>
    </xf>
    <xf numFmtId="0" fontId="21" fillId="0" borderId="0" xfId="0" applyFont="1" applyAlignment="1">
      <alignment vertical="top" wrapText="1"/>
    </xf>
    <xf numFmtId="4" fontId="15" fillId="8" borderId="34" xfId="0" applyNumberFormat="1" applyFont="1" applyFill="1" applyBorder="1" applyAlignment="1" applyProtection="1">
      <alignment horizontal="center"/>
      <protection locked="0"/>
    </xf>
    <xf numFmtId="4" fontId="15" fillId="8" borderId="35" xfId="0" applyNumberFormat="1" applyFont="1" applyFill="1" applyBorder="1" applyAlignment="1" applyProtection="1">
      <alignment horizontal="center"/>
      <protection locked="0"/>
    </xf>
    <xf numFmtId="4" fontId="15" fillId="8" borderId="35" xfId="1" applyNumberFormat="1" applyFont="1" applyFill="1" applyBorder="1" applyAlignment="1" applyProtection="1">
      <alignment horizontal="center"/>
      <protection locked="0"/>
    </xf>
    <xf numFmtId="4" fontId="15" fillId="8" borderId="36" xfId="1" applyNumberFormat="1" applyFont="1" applyFill="1" applyBorder="1" applyAlignment="1" applyProtection="1">
      <alignment horizontal="center"/>
      <protection locked="0"/>
    </xf>
    <xf numFmtId="44" fontId="15" fillId="8" borderId="11" xfId="1" applyFont="1" applyFill="1" applyBorder="1" applyAlignment="1">
      <alignment horizontal="right"/>
    </xf>
    <xf numFmtId="0" fontId="21" fillId="0" borderId="33" xfId="0" applyFont="1" applyBorder="1" applyAlignment="1">
      <alignment horizontal="center" vertical="top" wrapText="1"/>
    </xf>
    <xf numFmtId="44" fontId="17" fillId="0" borderId="0" xfId="0" applyNumberFormat="1" applyFont="1"/>
    <xf numFmtId="44" fontId="18" fillId="0" borderId="0" xfId="1" applyFont="1"/>
    <xf numFmtId="44" fontId="18" fillId="0" borderId="0" xfId="0" applyNumberFormat="1" applyFont="1"/>
    <xf numFmtId="0" fontId="19" fillId="2" borderId="45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9" borderId="37" xfId="0" applyFont="1" applyFill="1" applyBorder="1" applyAlignment="1">
      <alignment horizontal="center"/>
    </xf>
    <xf numFmtId="0" fontId="9" fillId="9" borderId="38" xfId="0" applyFont="1" applyFill="1" applyBorder="1" applyAlignment="1">
      <alignment horizontal="center"/>
    </xf>
    <xf numFmtId="0" fontId="12" fillId="9" borderId="39" xfId="0" applyFont="1" applyFill="1" applyBorder="1" applyAlignment="1">
      <alignment horizontal="center"/>
    </xf>
    <xf numFmtId="4" fontId="15" fillId="9" borderId="40" xfId="0" applyNumberFormat="1" applyFont="1" applyFill="1" applyBorder="1" applyAlignment="1" applyProtection="1">
      <alignment horizontal="center"/>
      <protection locked="0"/>
    </xf>
    <xf numFmtId="44" fontId="25" fillId="9" borderId="46" xfId="1" applyFont="1" applyFill="1" applyBorder="1"/>
    <xf numFmtId="0" fontId="21" fillId="2" borderId="42" xfId="0" applyFont="1" applyFill="1" applyBorder="1"/>
    <xf numFmtId="0" fontId="21" fillId="2" borderId="32" xfId="0" applyFont="1" applyFill="1" applyBorder="1"/>
    <xf numFmtId="44" fontId="21" fillId="2" borderId="43" xfId="0" applyNumberFormat="1" applyFont="1" applyFill="1" applyBorder="1"/>
    <xf numFmtId="0" fontId="21" fillId="6" borderId="28" xfId="0" applyFont="1" applyFill="1" applyBorder="1"/>
    <xf numFmtId="0" fontId="21" fillId="6" borderId="0" xfId="0" applyFont="1" applyFill="1"/>
    <xf numFmtId="44" fontId="21" fillId="6" borderId="44" xfId="0" applyNumberFormat="1" applyFont="1" applyFill="1" applyBorder="1"/>
    <xf numFmtId="0" fontId="21" fillId="7" borderId="28" xfId="0" applyFont="1" applyFill="1" applyBorder="1"/>
    <xf numFmtId="0" fontId="26" fillId="7" borderId="0" xfId="0" applyFont="1" applyFill="1"/>
    <xf numFmtId="44" fontId="26" fillId="7" borderId="44" xfId="0" applyNumberFormat="1" applyFont="1" applyFill="1" applyBorder="1"/>
    <xf numFmtId="0" fontId="21" fillId="0" borderId="28" xfId="0" applyFont="1" applyBorder="1"/>
    <xf numFmtId="0" fontId="21" fillId="0" borderId="44" xfId="0" applyFont="1" applyBorder="1"/>
    <xf numFmtId="0" fontId="16" fillId="0" borderId="11" xfId="0" applyFont="1" applyBorder="1"/>
    <xf numFmtId="0" fontId="27" fillId="0" borderId="27" xfId="0" applyFont="1" applyBorder="1"/>
    <xf numFmtId="44" fontId="25" fillId="0" borderId="12" xfId="0" applyNumberFormat="1" applyFont="1" applyBorder="1"/>
    <xf numFmtId="0" fontId="21" fillId="6" borderId="5" xfId="0" applyFont="1" applyFill="1" applyBorder="1"/>
    <xf numFmtId="44" fontId="27" fillId="6" borderId="14" xfId="1" applyFont="1" applyFill="1" applyBorder="1"/>
    <xf numFmtId="0" fontId="21" fillId="0" borderId="6" xfId="0" applyFont="1" applyBorder="1"/>
    <xf numFmtId="44" fontId="21" fillId="0" borderId="0" xfId="0" applyNumberFormat="1" applyFont="1"/>
    <xf numFmtId="44" fontId="21" fillId="0" borderId="7" xfId="0" applyNumberFormat="1" applyFont="1" applyBorder="1"/>
    <xf numFmtId="0" fontId="21" fillId="0" borderId="8" xfId="0" applyFont="1" applyBorder="1"/>
    <xf numFmtId="0" fontId="21" fillId="0" borderId="9" xfId="0" applyFont="1" applyBorder="1"/>
    <xf numFmtId="44" fontId="21" fillId="0" borderId="10" xfId="0" applyNumberFormat="1" applyFont="1" applyBorder="1"/>
    <xf numFmtId="0" fontId="21" fillId="7" borderId="5" xfId="0" applyFont="1" applyFill="1" applyBorder="1"/>
    <xf numFmtId="44" fontId="27" fillId="7" borderId="14" xfId="0" applyNumberFormat="1" applyFont="1" applyFill="1" applyBorder="1"/>
    <xf numFmtId="0" fontId="21" fillId="0" borderId="10" xfId="0" applyFont="1" applyBorder="1"/>
    <xf numFmtId="0" fontId="12" fillId="0" borderId="18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12" fillId="0" borderId="49" xfId="0" applyFont="1" applyBorder="1"/>
    <xf numFmtId="0" fontId="14" fillId="0" borderId="1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9" fillId="7" borderId="51" xfId="0" applyFont="1" applyFill="1" applyBorder="1" applyAlignment="1">
      <alignment horizontal="center"/>
    </xf>
    <xf numFmtId="0" fontId="19" fillId="7" borderId="44" xfId="0" applyFont="1" applyFill="1" applyBorder="1" applyAlignment="1">
      <alignment horizontal="center"/>
    </xf>
    <xf numFmtId="0" fontId="19" fillId="7" borderId="52" xfId="0" applyFont="1" applyFill="1" applyBorder="1" applyAlignment="1">
      <alignment horizontal="center"/>
    </xf>
    <xf numFmtId="0" fontId="19" fillId="6" borderId="53" xfId="0" applyFont="1" applyFill="1" applyBorder="1" applyAlignment="1">
      <alignment horizontal="center"/>
    </xf>
    <xf numFmtId="0" fontId="19" fillId="6" borderId="7" xfId="0" applyFont="1" applyFill="1" applyBorder="1" applyAlignment="1">
      <alignment horizontal="center"/>
    </xf>
    <xf numFmtId="0" fontId="19" fillId="6" borderId="54" xfId="0" applyFont="1" applyFill="1" applyBorder="1" applyAlignment="1">
      <alignment horizontal="center"/>
    </xf>
    <xf numFmtId="0" fontId="9" fillId="8" borderId="45" xfId="0" applyFont="1" applyFill="1" applyBorder="1" applyAlignment="1">
      <alignment horizontal="center"/>
    </xf>
    <xf numFmtId="0" fontId="9" fillId="8" borderId="19" xfId="0" applyFont="1" applyFill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22" fillId="0" borderId="60" xfId="0" applyFont="1" applyBorder="1" applyAlignment="1">
      <alignment horizontal="center"/>
    </xf>
    <xf numFmtId="44" fontId="15" fillId="0" borderId="26" xfId="1" applyFont="1" applyBorder="1" applyAlignment="1">
      <alignment horizontal="center"/>
    </xf>
    <xf numFmtId="44" fontId="15" fillId="2" borderId="50" xfId="1" applyFont="1" applyFill="1" applyBorder="1"/>
    <xf numFmtId="44" fontId="15" fillId="0" borderId="57" xfId="1" applyFont="1" applyBorder="1"/>
    <xf numFmtId="44" fontId="15" fillId="6" borderId="57" xfId="1" applyFont="1" applyFill="1" applyBorder="1"/>
    <xf numFmtId="44" fontId="15" fillId="7" borderId="61" xfId="1" applyFont="1" applyFill="1" applyBorder="1"/>
    <xf numFmtId="44" fontId="15" fillId="8" borderId="50" xfId="1" applyFont="1" applyFill="1" applyBorder="1"/>
    <xf numFmtId="44" fontId="0" fillId="9" borderId="38" xfId="0" applyNumberFormat="1" applyFill="1" applyBorder="1"/>
    <xf numFmtId="44" fontId="0" fillId="9" borderId="41" xfId="0" applyNumberFormat="1" applyFill="1" applyBorder="1"/>
    <xf numFmtId="44" fontId="27" fillId="9" borderId="62" xfId="0" applyNumberFormat="1" applyFont="1" applyFill="1" applyBorder="1" applyAlignment="1">
      <alignment horizontal="center"/>
    </xf>
    <xf numFmtId="44" fontId="27" fillId="9" borderId="38" xfId="0" applyNumberFormat="1" applyFont="1" applyFill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44" fontId="15" fillId="0" borderId="27" xfId="1" applyFont="1" applyBorder="1" applyAlignment="1">
      <alignment horizontal="right"/>
    </xf>
    <xf numFmtId="0" fontId="13" fillId="0" borderId="64" xfId="0" applyFont="1" applyBorder="1" applyAlignment="1">
      <alignment horizontal="center"/>
    </xf>
    <xf numFmtId="4" fontId="15" fillId="2" borderId="66" xfId="0" applyNumberFormat="1" applyFont="1" applyFill="1" applyBorder="1" applyAlignment="1" applyProtection="1">
      <alignment horizontal="center"/>
      <protection locked="0"/>
    </xf>
    <xf numFmtId="4" fontId="15" fillId="4" borderId="67" xfId="0" applyNumberFormat="1" applyFont="1" applyFill="1" applyBorder="1" applyAlignment="1" applyProtection="1">
      <alignment horizontal="center"/>
      <protection locked="0"/>
    </xf>
    <xf numFmtId="4" fontId="15" fillId="6" borderId="64" xfId="0" applyNumberFormat="1" applyFont="1" applyFill="1" applyBorder="1" applyAlignment="1" applyProtection="1">
      <alignment horizontal="center"/>
      <protection locked="0"/>
    </xf>
    <xf numFmtId="4" fontId="15" fillId="7" borderId="63" xfId="0" applyNumberFormat="1" applyFont="1" applyFill="1" applyBorder="1" applyAlignment="1" applyProtection="1">
      <alignment horizontal="center"/>
      <protection locked="0"/>
    </xf>
    <xf numFmtId="4" fontId="15" fillId="5" borderId="10" xfId="1" applyNumberFormat="1" applyFont="1" applyFill="1" applyBorder="1" applyAlignment="1" applyProtection="1">
      <alignment horizontal="center"/>
      <protection locked="0"/>
    </xf>
    <xf numFmtId="4" fontId="15" fillId="6" borderId="3" xfId="1" applyNumberFormat="1" applyFont="1" applyFill="1" applyBorder="1" applyAlignment="1" applyProtection="1">
      <alignment horizontal="center"/>
      <protection locked="0"/>
    </xf>
    <xf numFmtId="4" fontId="15" fillId="7" borderId="22" xfId="1" applyNumberFormat="1" applyFont="1" applyFill="1" applyBorder="1" applyAlignment="1" applyProtection="1">
      <alignment horizontal="center"/>
      <protection locked="0"/>
    </xf>
    <xf numFmtId="4" fontId="15" fillId="2" borderId="66" xfId="1" applyNumberFormat="1" applyFont="1" applyFill="1" applyBorder="1" applyAlignment="1" applyProtection="1">
      <alignment horizontal="center"/>
      <protection locked="0"/>
    </xf>
    <xf numFmtId="4" fontId="15" fillId="0" borderId="67" xfId="1" applyNumberFormat="1" applyFont="1" applyBorder="1" applyAlignment="1" applyProtection="1">
      <alignment horizontal="center"/>
      <protection locked="0"/>
    </xf>
    <xf numFmtId="4" fontId="15" fillId="6" borderId="64" xfId="1" applyNumberFormat="1" applyFont="1" applyFill="1" applyBorder="1" applyAlignment="1" applyProtection="1">
      <alignment horizontal="center"/>
      <protection locked="0"/>
    </xf>
    <xf numFmtId="4" fontId="15" fillId="7" borderId="63" xfId="1" applyNumberFormat="1" applyFont="1" applyFill="1" applyBorder="1" applyAlignment="1" applyProtection="1">
      <alignment horizontal="center"/>
      <protection locked="0"/>
    </xf>
    <xf numFmtId="4" fontId="15" fillId="3" borderId="67" xfId="1" applyNumberFormat="1" applyFont="1" applyFill="1" applyBorder="1" applyAlignment="1" applyProtection="1">
      <alignment horizontal="center"/>
      <protection locked="0"/>
    </xf>
    <xf numFmtId="4" fontId="15" fillId="9" borderId="68" xfId="0" applyNumberFormat="1" applyFont="1" applyFill="1" applyBorder="1" applyAlignment="1" applyProtection="1">
      <alignment horizontal="center"/>
      <protection locked="0"/>
    </xf>
    <xf numFmtId="4" fontId="15" fillId="8" borderId="69" xfId="0" applyNumberFormat="1" applyFont="1" applyFill="1" applyBorder="1" applyAlignment="1" applyProtection="1">
      <alignment horizontal="center"/>
      <protection locked="0"/>
    </xf>
    <xf numFmtId="4" fontId="15" fillId="0" borderId="64" xfId="1" applyNumberFormat="1" applyFont="1" applyBorder="1" applyAlignment="1" applyProtection="1">
      <alignment horizontal="center"/>
      <protection locked="0"/>
    </xf>
    <xf numFmtId="4" fontId="15" fillId="8" borderId="34" xfId="1" applyNumberFormat="1" applyFont="1" applyFill="1" applyBorder="1" applyAlignment="1" applyProtection="1">
      <alignment horizontal="center"/>
      <protection locked="0"/>
    </xf>
    <xf numFmtId="4" fontId="15" fillId="8" borderId="69" xfId="1" applyNumberFormat="1" applyFont="1" applyFill="1" applyBorder="1" applyAlignment="1" applyProtection="1">
      <alignment horizontal="center"/>
      <protection locked="0"/>
    </xf>
    <xf numFmtId="4" fontId="15" fillId="8" borderId="19" xfId="1" applyNumberFormat="1" applyFont="1" applyFill="1" applyBorder="1" applyAlignment="1" applyProtection="1">
      <alignment horizontal="center"/>
      <protection locked="0"/>
    </xf>
    <xf numFmtId="4" fontId="15" fillId="0" borderId="59" xfId="1" applyNumberFormat="1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horizontal="center"/>
      <protection locked="0"/>
    </xf>
    <xf numFmtId="0" fontId="15" fillId="0" borderId="15" xfId="0" applyFont="1" applyBorder="1" applyAlignment="1" applyProtection="1">
      <alignment horizontal="center"/>
      <protection locked="0"/>
    </xf>
    <xf numFmtId="0" fontId="15" fillId="0" borderId="65" xfId="0" applyFont="1" applyBorder="1" applyAlignment="1" applyProtection="1">
      <alignment horizontal="center"/>
      <protection locked="0"/>
    </xf>
    <xf numFmtId="0" fontId="15" fillId="0" borderId="16" xfId="0" applyFont="1" applyBorder="1" applyAlignment="1" applyProtection="1">
      <alignment horizontal="center"/>
      <protection locked="0"/>
    </xf>
    <xf numFmtId="0" fontId="24" fillId="0" borderId="17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4" fontId="15" fillId="3" borderId="14" xfId="1" applyNumberFormat="1" applyFont="1" applyFill="1" applyBorder="1" applyAlignment="1" applyProtection="1">
      <alignment horizontal="center"/>
      <protection locked="0"/>
    </xf>
    <xf numFmtId="0" fontId="29" fillId="0" borderId="15" xfId="0" applyFont="1" applyBorder="1" applyAlignment="1" applyProtection="1">
      <alignment horizontal="center"/>
      <protection locked="0"/>
    </xf>
    <xf numFmtId="0" fontId="31" fillId="0" borderId="65" xfId="0" applyFont="1" applyBorder="1" applyAlignment="1" applyProtection="1">
      <alignment horizontal="center"/>
      <protection locked="0"/>
    </xf>
    <xf numFmtId="0" fontId="31" fillId="0" borderId="15" xfId="0" applyFont="1" applyBorder="1" applyAlignment="1" applyProtection="1">
      <alignment horizontal="center"/>
      <protection locked="0"/>
    </xf>
    <xf numFmtId="0" fontId="31" fillId="0" borderId="16" xfId="0" applyFont="1" applyBorder="1" applyAlignment="1" applyProtection="1">
      <alignment horizontal="center"/>
      <protection locked="0"/>
    </xf>
    <xf numFmtId="0" fontId="1" fillId="0" borderId="0" xfId="0" applyFont="1"/>
    <xf numFmtId="44" fontId="1" fillId="0" borderId="0" xfId="0" applyNumberFormat="1" applyFont="1"/>
    <xf numFmtId="0" fontId="27" fillId="6" borderId="16" xfId="0" applyFont="1" applyFill="1" applyBorder="1"/>
    <xf numFmtId="0" fontId="27" fillId="7" borderId="16" xfId="0" applyFont="1" applyFill="1" applyBorder="1"/>
    <xf numFmtId="4" fontId="15" fillId="2" borderId="21" xfId="1" applyNumberFormat="1" applyFont="1" applyFill="1" applyBorder="1" applyAlignment="1" applyProtection="1">
      <alignment horizontal="center"/>
      <protection locked="0"/>
    </xf>
    <xf numFmtId="4" fontId="21" fillId="0" borderId="0" xfId="0" applyNumberFormat="1" applyFont="1"/>
    <xf numFmtId="4" fontId="29" fillId="9" borderId="40" xfId="0" applyNumberFormat="1" applyFont="1" applyFill="1" applyBorder="1" applyAlignment="1" applyProtection="1">
      <alignment horizontal="center"/>
      <protection locked="0"/>
    </xf>
    <xf numFmtId="14" fontId="22" fillId="0" borderId="60" xfId="0" applyNumberFormat="1" applyFont="1" applyBorder="1" applyAlignment="1">
      <alignment horizontal="center"/>
    </xf>
    <xf numFmtId="3" fontId="0" fillId="0" borderId="0" xfId="0" applyNumberFormat="1"/>
    <xf numFmtId="4" fontId="29" fillId="2" borderId="23" xfId="1" applyNumberFormat="1" applyFont="1" applyFill="1" applyBorder="1" applyAlignment="1" applyProtection="1">
      <alignment horizontal="center"/>
      <protection locked="0"/>
    </xf>
    <xf numFmtId="4" fontId="15" fillId="3" borderId="2" xfId="1" applyNumberFormat="1" applyFont="1" applyFill="1" applyBorder="1" applyAlignment="1" applyProtection="1">
      <alignment horizontal="center"/>
      <protection locked="0"/>
    </xf>
    <xf numFmtId="0" fontId="2" fillId="0" borderId="70" xfId="0" applyFont="1" applyBorder="1"/>
    <xf numFmtId="4" fontId="15" fillId="0" borderId="71" xfId="1" applyNumberFormat="1" applyFont="1" applyBorder="1" applyAlignment="1" applyProtection="1">
      <alignment horizontal="center"/>
      <protection locked="0"/>
    </xf>
    <xf numFmtId="4" fontId="15" fillId="0" borderId="70" xfId="1" applyNumberFormat="1" applyFont="1" applyBorder="1" applyAlignment="1" applyProtection="1">
      <alignment horizontal="center"/>
      <protection locked="0"/>
    </xf>
    <xf numFmtId="44" fontId="0" fillId="0" borderId="60" xfId="0" applyNumberFormat="1" applyBorder="1"/>
    <xf numFmtId="2" fontId="15" fillId="0" borderId="72" xfId="0" applyNumberFormat="1" applyFont="1" applyBorder="1" applyAlignment="1" applyProtection="1">
      <alignment horizontal="center"/>
      <protection locked="0"/>
    </xf>
    <xf numFmtId="2" fontId="16" fillId="0" borderId="0" xfId="0" applyNumberFormat="1" applyFont="1" applyAlignment="1">
      <alignment horizontal="center"/>
    </xf>
    <xf numFmtId="2" fontId="5" fillId="0" borderId="0" xfId="0" applyNumberFormat="1" applyFont="1" applyAlignment="1">
      <alignment vertical="top" wrapText="1"/>
    </xf>
    <xf numFmtId="2" fontId="12" fillId="0" borderId="18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15" fillId="0" borderId="9" xfId="0" applyNumberFormat="1" applyFont="1" applyBorder="1" applyAlignment="1" applyProtection="1">
      <alignment horizontal="center"/>
      <protection locked="0"/>
    </xf>
    <xf numFmtId="2" fontId="31" fillId="0" borderId="73" xfId="0" applyNumberFormat="1" applyFont="1" applyBorder="1" applyAlignment="1" applyProtection="1">
      <alignment horizontal="center"/>
      <protection locked="0"/>
    </xf>
    <xf numFmtId="2" fontId="15" fillId="0" borderId="73" xfId="0" applyNumberFormat="1" applyFont="1" applyBorder="1" applyAlignment="1" applyProtection="1">
      <alignment horizontal="center"/>
      <protection locked="0"/>
    </xf>
    <xf numFmtId="2" fontId="29" fillId="0" borderId="72" xfId="0" applyNumberFormat="1" applyFont="1" applyBorder="1" applyAlignment="1" applyProtection="1">
      <alignment horizontal="center"/>
      <protection locked="0"/>
    </xf>
    <xf numFmtId="2" fontId="31" fillId="0" borderId="72" xfId="0" applyNumberFormat="1" applyFont="1" applyBorder="1" applyAlignment="1" applyProtection="1">
      <alignment horizontal="center"/>
      <protection locked="0"/>
    </xf>
    <xf numFmtId="2" fontId="15" fillId="0" borderId="5" xfId="0" applyNumberFormat="1" applyFont="1" applyBorder="1" applyAlignment="1" applyProtection="1">
      <alignment horizontal="center"/>
      <protection locked="0"/>
    </xf>
    <xf numFmtId="2" fontId="31" fillId="0" borderId="5" xfId="0" applyNumberFormat="1" applyFont="1" applyBorder="1" applyAlignment="1" applyProtection="1">
      <alignment horizontal="center"/>
      <protection locked="0"/>
    </xf>
    <xf numFmtId="2" fontId="12" fillId="0" borderId="5" xfId="0" applyNumberFormat="1" applyFont="1" applyBorder="1" applyAlignment="1" applyProtection="1">
      <alignment horizontal="center"/>
      <protection locked="0"/>
    </xf>
    <xf numFmtId="2" fontId="24" fillId="0" borderId="74" xfId="0" applyNumberFormat="1" applyFont="1" applyBorder="1" applyAlignment="1">
      <alignment horizontal="center"/>
    </xf>
    <xf numFmtId="2" fontId="24" fillId="0" borderId="0" xfId="0" applyNumberFormat="1" applyFont="1" applyAlignment="1">
      <alignment horizontal="center"/>
    </xf>
    <xf numFmtId="2" fontId="0" fillId="0" borderId="0" xfId="0" applyNumberFormat="1"/>
    <xf numFmtId="2" fontId="21" fillId="2" borderId="32" xfId="0" applyNumberFormat="1" applyFont="1" applyFill="1" applyBorder="1"/>
    <xf numFmtId="2" fontId="21" fillId="6" borderId="0" xfId="0" applyNumberFormat="1" applyFont="1" applyFill="1"/>
    <xf numFmtId="2" fontId="21" fillId="7" borderId="0" xfId="0" applyNumberFormat="1" applyFont="1" applyFill="1"/>
    <xf numFmtId="2" fontId="21" fillId="0" borderId="0" xfId="0" applyNumberFormat="1" applyFont="1"/>
    <xf numFmtId="2" fontId="16" fillId="0" borderId="27" xfId="0" applyNumberFormat="1" applyFont="1" applyBorder="1"/>
    <xf numFmtId="2" fontId="27" fillId="6" borderId="5" xfId="0" applyNumberFormat="1" applyFont="1" applyFill="1" applyBorder="1"/>
    <xf numFmtId="2" fontId="21" fillId="0" borderId="9" xfId="0" applyNumberFormat="1" applyFont="1" applyBorder="1"/>
    <xf numFmtId="2" fontId="27" fillId="7" borderId="5" xfId="0" applyNumberFormat="1" applyFont="1" applyFill="1" applyBorder="1"/>
    <xf numFmtId="2" fontId="0" fillId="0" borderId="0" xfId="1" applyNumberFormat="1" applyFont="1"/>
    <xf numFmtId="0" fontId="34" fillId="8" borderId="20" xfId="0" applyFont="1" applyFill="1" applyBorder="1" applyAlignment="1">
      <alignment horizontal="center"/>
    </xf>
    <xf numFmtId="14" fontId="34" fillId="0" borderId="56" xfId="0" applyNumberFormat="1" applyFont="1" applyBorder="1" applyAlignment="1">
      <alignment horizontal="center"/>
    </xf>
    <xf numFmtId="14" fontId="34" fillId="0" borderId="60" xfId="0" applyNumberFormat="1" applyFont="1" applyBorder="1" applyAlignment="1">
      <alignment horizontal="center"/>
    </xf>
    <xf numFmtId="4" fontId="29" fillId="0" borderId="2" xfId="1" applyNumberFormat="1" applyFont="1" applyBorder="1" applyAlignment="1" applyProtection="1">
      <alignment horizontal="center"/>
      <protection locked="0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8" fillId="0" borderId="58" xfId="0" applyFont="1" applyBorder="1" applyAlignment="1">
      <alignment horizontal="center"/>
    </xf>
    <xf numFmtId="0" fontId="38" fillId="0" borderId="59" xfId="0" applyFont="1" applyBorder="1" applyAlignment="1">
      <alignment horizontal="center"/>
    </xf>
    <xf numFmtId="4" fontId="29" fillId="0" borderId="3" xfId="1" applyNumberFormat="1" applyFont="1" applyBorder="1" applyAlignment="1" applyProtection="1">
      <alignment horizontal="center"/>
      <protection locked="0"/>
    </xf>
    <xf numFmtId="4" fontId="29" fillId="0" borderId="64" xfId="1" applyNumberFormat="1" applyFont="1" applyBorder="1" applyAlignment="1" applyProtection="1">
      <alignment horizontal="center"/>
      <protection locked="0"/>
    </xf>
    <xf numFmtId="4" fontId="29" fillId="0" borderId="4" xfId="1" applyNumberFormat="1" applyFont="1" applyBorder="1" applyAlignment="1" applyProtection="1">
      <alignment horizontal="center"/>
      <protection locked="0"/>
    </xf>
    <xf numFmtId="0" fontId="39" fillId="0" borderId="0" xfId="0" applyFont="1"/>
    <xf numFmtId="4" fontId="29" fillId="0" borderId="59" xfId="1" applyNumberFormat="1" applyFont="1" applyBorder="1" applyAlignment="1" applyProtection="1">
      <alignment horizontal="center"/>
      <protection locked="0"/>
    </xf>
    <xf numFmtId="44" fontId="29" fillId="0" borderId="57" xfId="1" applyFont="1" applyBorder="1"/>
    <xf numFmtId="44" fontId="29" fillId="0" borderId="27" xfId="1" applyFont="1" applyBorder="1" applyAlignment="1">
      <alignment horizontal="right"/>
    </xf>
    <xf numFmtId="0" fontId="35" fillId="0" borderId="0" xfId="0" applyFont="1"/>
    <xf numFmtId="44" fontId="35" fillId="0" borderId="0" xfId="1" applyFont="1"/>
    <xf numFmtId="44" fontId="35" fillId="0" borderId="0" xfId="0" applyNumberFormat="1" applyFont="1"/>
    <xf numFmtId="0" fontId="40" fillId="0" borderId="0" xfId="0" applyFont="1" applyAlignment="1">
      <alignment horizontal="center"/>
    </xf>
    <xf numFmtId="4" fontId="15" fillId="0" borderId="2" xfId="1" applyNumberFormat="1" applyFont="1" applyFill="1" applyBorder="1" applyAlignment="1" applyProtection="1">
      <alignment horizontal="center"/>
      <protection locked="0"/>
    </xf>
    <xf numFmtId="4" fontId="15" fillId="0" borderId="4" xfId="1" applyNumberFormat="1" applyFont="1" applyFill="1" applyBorder="1" applyAlignment="1" applyProtection="1">
      <alignment horizontal="center"/>
      <protection locked="0"/>
    </xf>
    <xf numFmtId="4" fontId="15" fillId="0" borderId="64" xfId="1" applyNumberFormat="1" applyFont="1" applyFill="1" applyBorder="1" applyAlignment="1" applyProtection="1">
      <alignment horizontal="center"/>
      <protection locked="0"/>
    </xf>
    <xf numFmtId="4" fontId="15" fillId="0" borderId="3" xfId="1" applyNumberFormat="1" applyFont="1" applyFill="1" applyBorder="1" applyAlignment="1" applyProtection="1">
      <alignment horizontal="center"/>
      <protection locked="0"/>
    </xf>
    <xf numFmtId="4" fontId="15" fillId="8" borderId="2" xfId="1" applyNumberFormat="1" applyFont="1" applyFill="1" applyBorder="1" applyAlignment="1" applyProtection="1">
      <alignment horizontal="center"/>
      <protection locked="0"/>
    </xf>
    <xf numFmtId="4" fontId="29" fillId="9" borderId="38" xfId="0" applyNumberFormat="1" applyFont="1" applyFill="1" applyBorder="1" applyAlignment="1" applyProtection="1">
      <alignment horizontal="center"/>
      <protection locked="0"/>
    </xf>
    <xf numFmtId="0" fontId="13" fillId="0" borderId="70" xfId="0" applyFont="1" applyBorder="1" applyAlignment="1">
      <alignment horizontal="center"/>
    </xf>
    <xf numFmtId="0" fontId="15" fillId="0" borderId="76" xfId="0" applyFont="1" applyBorder="1" applyAlignment="1" applyProtection="1">
      <alignment horizontal="center"/>
      <protection locked="0"/>
    </xf>
    <xf numFmtId="2" fontId="15" fillId="0" borderId="77" xfId="0" applyNumberFormat="1" applyFont="1" applyBorder="1" applyAlignment="1" applyProtection="1">
      <alignment horizontal="center"/>
      <protection locked="0"/>
    </xf>
    <xf numFmtId="4" fontId="15" fillId="2" borderId="78" xfId="0" applyNumberFormat="1" applyFont="1" applyFill="1" applyBorder="1" applyAlignment="1" applyProtection="1">
      <alignment horizontal="center"/>
      <protection locked="0"/>
    </xf>
    <xf numFmtId="4" fontId="15" fillId="4" borderId="79" xfId="0" applyNumberFormat="1" applyFont="1" applyFill="1" applyBorder="1" applyAlignment="1" applyProtection="1">
      <alignment horizontal="center"/>
      <protection locked="0"/>
    </xf>
    <xf numFmtId="4" fontId="15" fillId="6" borderId="70" xfId="0" applyNumberFormat="1" applyFont="1" applyFill="1" applyBorder="1" applyAlignment="1" applyProtection="1">
      <alignment horizontal="center"/>
      <protection locked="0"/>
    </xf>
    <xf numFmtId="4" fontId="15" fillId="7" borderId="75" xfId="0" applyNumberFormat="1" applyFont="1" applyFill="1" applyBorder="1" applyAlignment="1" applyProtection="1">
      <alignment horizontal="center"/>
      <protection locked="0"/>
    </xf>
    <xf numFmtId="4" fontId="15" fillId="8" borderId="80" xfId="0" applyNumberFormat="1" applyFont="1" applyFill="1" applyBorder="1" applyAlignment="1" applyProtection="1">
      <alignment horizontal="center"/>
      <protection locked="0"/>
    </xf>
    <xf numFmtId="4" fontId="29" fillId="0" borderId="70" xfId="1" applyNumberFormat="1" applyFont="1" applyBorder="1" applyAlignment="1" applyProtection="1">
      <alignment horizontal="center"/>
      <protection locked="0"/>
    </xf>
    <xf numFmtId="4" fontId="15" fillId="0" borderId="13" xfId="1" applyNumberFormat="1" applyFont="1" applyFill="1" applyBorder="1" applyAlignment="1" applyProtection="1">
      <alignment horizontal="center"/>
      <protection locked="0"/>
    </xf>
    <xf numFmtId="4" fontId="15" fillId="0" borderId="28" xfId="1" applyNumberFormat="1" applyFont="1" applyFill="1" applyBorder="1" applyAlignment="1" applyProtection="1">
      <alignment horizontal="center"/>
      <protection locked="0"/>
    </xf>
    <xf numFmtId="4" fontId="15" fillId="0" borderId="40" xfId="0" applyNumberFormat="1" applyFont="1" applyBorder="1" applyAlignment="1" applyProtection="1">
      <alignment horizontal="center"/>
      <protection locked="0"/>
    </xf>
    <xf numFmtId="4" fontId="15" fillId="0" borderId="0" xfId="1" applyNumberFormat="1" applyFont="1" applyFill="1" applyAlignment="1" applyProtection="1">
      <alignment horizontal="center"/>
      <protection locked="0"/>
    </xf>
    <xf numFmtId="4" fontId="29" fillId="0" borderId="2" xfId="1" applyNumberFormat="1" applyFont="1" applyFill="1" applyBorder="1" applyAlignment="1" applyProtection="1">
      <alignment horizontal="center"/>
      <protection locked="0"/>
    </xf>
    <xf numFmtId="4" fontId="0" fillId="0" borderId="0" xfId="0" applyNumberForma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1" fillId="0" borderId="42" xfId="0" applyFont="1" applyBorder="1" applyAlignment="1">
      <alignment horizontal="center" vertical="top" wrapText="1"/>
    </xf>
    <xf numFmtId="0" fontId="21" fillId="0" borderId="32" xfId="0" applyFont="1" applyBorder="1" applyAlignment="1">
      <alignment horizontal="center" vertical="top" wrapText="1"/>
    </xf>
    <xf numFmtId="0" fontId="21" fillId="0" borderId="43" xfId="0" applyFont="1" applyBorder="1" applyAlignment="1">
      <alignment horizontal="center" vertical="top" wrapText="1"/>
    </xf>
    <xf numFmtId="0" fontId="21" fillId="0" borderId="29" xfId="0" applyFont="1" applyBorder="1" applyAlignment="1">
      <alignment horizontal="center" vertical="top" wrapText="1"/>
    </xf>
    <xf numFmtId="0" fontId="21" fillId="0" borderId="30" xfId="0" applyFont="1" applyBorder="1" applyAlignment="1">
      <alignment horizontal="center" vertical="top" wrapText="1"/>
    </xf>
    <xf numFmtId="0" fontId="21" fillId="0" borderId="31" xfId="0" applyFont="1" applyBorder="1" applyAlignment="1">
      <alignment horizontal="center" vertical="top" wrapText="1"/>
    </xf>
    <xf numFmtId="0" fontId="33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0" borderId="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L121"/>
  <sheetViews>
    <sheetView tabSelected="1" topLeftCell="B59" zoomScale="120" zoomScaleNormal="120" zoomScalePageLayoutView="150" workbookViewId="0">
      <selection activeCell="R14" sqref="R14"/>
    </sheetView>
  </sheetViews>
  <sheetFormatPr baseColWidth="10" defaultColWidth="8.83203125" defaultRowHeight="13"/>
  <cols>
    <col min="1" max="1" width="5.33203125" style="2" customWidth="1"/>
    <col min="2" max="2" width="30.83203125" customWidth="1"/>
    <col min="3" max="3" width="9.5" style="204" customWidth="1"/>
    <col min="4" max="4" width="15.6640625" customWidth="1"/>
    <col min="5" max="5" width="0.1640625" hidden="1" customWidth="1"/>
    <col min="6" max="6" width="3.1640625" hidden="1" customWidth="1"/>
    <col min="7" max="7" width="12.5" bestFit="1" customWidth="1"/>
    <col min="8" max="8" width="14.6640625" customWidth="1"/>
    <col min="9" max="9" width="2.6640625" customWidth="1"/>
    <col min="10" max="10" width="14.6640625" hidden="1" customWidth="1"/>
    <col min="11" max="11" width="1.1640625" customWidth="1"/>
    <col min="12" max="13" width="13" customWidth="1"/>
    <col min="14" max="14" width="12.5" customWidth="1"/>
    <col min="15" max="15" width="13.6640625" style="230" bestFit="1" customWidth="1"/>
    <col min="16" max="16" width="13.33203125" customWidth="1"/>
    <col min="17" max="17" width="13.6640625" hidden="1" customWidth="1"/>
    <col min="18" max="18" width="12.5" bestFit="1" customWidth="1"/>
    <col min="19" max="20" width="12.5" customWidth="1"/>
    <col min="21" max="21" width="13" customWidth="1"/>
    <col min="22" max="22" width="16.6640625" customWidth="1"/>
    <col min="24" max="25" width="0" hidden="1" customWidth="1"/>
  </cols>
  <sheetData>
    <row r="1" spans="1:142" ht="18">
      <c r="A1" s="258" t="s">
        <v>0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</row>
    <row r="2" spans="1:142" ht="21" customHeight="1">
      <c r="A2" s="255" t="s">
        <v>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</row>
    <row r="3" spans="1:142" ht="18" customHeight="1">
      <c r="A3" s="17"/>
      <c r="B3" s="268" t="s">
        <v>112</v>
      </c>
      <c r="C3" s="268"/>
      <c r="D3" s="268"/>
      <c r="E3" s="17"/>
      <c r="F3" s="17"/>
      <c r="G3" s="17"/>
      <c r="H3" s="17"/>
      <c r="I3" s="17"/>
      <c r="J3" s="17"/>
      <c r="K3" s="17"/>
      <c r="L3" s="17"/>
      <c r="M3" s="17"/>
      <c r="N3" s="17"/>
      <c r="O3" s="218"/>
      <c r="P3" s="17"/>
      <c r="Q3" s="17"/>
      <c r="R3" s="17"/>
      <c r="S3" s="17"/>
      <c r="T3" s="17"/>
      <c r="U3" s="17"/>
      <c r="V3" s="17"/>
    </row>
    <row r="4" spans="1:142" ht="18" customHeight="1">
      <c r="A4" s="49"/>
      <c r="B4" s="265" t="s">
        <v>113</v>
      </c>
      <c r="C4" s="265"/>
      <c r="D4" s="266"/>
      <c r="E4" s="266"/>
      <c r="F4" s="266"/>
      <c r="G4" s="266"/>
      <c r="H4" s="266"/>
      <c r="I4" s="266"/>
      <c r="J4" s="266"/>
      <c r="K4" s="10"/>
      <c r="L4" s="256"/>
      <c r="M4" s="257"/>
      <c r="N4" s="257"/>
      <c r="O4" s="257"/>
      <c r="P4" s="257"/>
      <c r="Q4" s="10"/>
      <c r="R4" s="10"/>
      <c r="S4" s="10"/>
      <c r="T4" s="10"/>
      <c r="U4" s="10"/>
      <c r="V4" s="16"/>
    </row>
    <row r="5" spans="1:142" ht="18" customHeight="1">
      <c r="A5" s="49"/>
      <c r="B5" s="267"/>
      <c r="C5" s="267"/>
      <c r="D5" s="267"/>
      <c r="E5" s="267"/>
      <c r="F5" s="267"/>
      <c r="G5" s="267"/>
      <c r="H5" s="267"/>
      <c r="I5" s="267"/>
      <c r="J5" s="267"/>
      <c r="K5" s="10"/>
      <c r="L5" s="75"/>
      <c r="M5" s="76"/>
      <c r="N5" s="76"/>
      <c r="O5" s="219"/>
      <c r="P5" s="76"/>
      <c r="Q5" s="10"/>
      <c r="R5" s="10"/>
      <c r="S5" s="10"/>
      <c r="T5" s="10"/>
      <c r="U5" s="10"/>
      <c r="V5" s="16"/>
    </row>
    <row r="6" spans="1:142" ht="9" customHeight="1" thickBot="1">
      <c r="A6" s="49"/>
      <c r="B6" s="15"/>
      <c r="C6" s="189"/>
      <c r="D6" s="10"/>
      <c r="E6" s="10"/>
      <c r="F6" s="10"/>
      <c r="G6" s="10"/>
      <c r="H6" s="10"/>
      <c r="I6" s="10"/>
      <c r="J6" s="10"/>
      <c r="K6" s="10"/>
      <c r="L6" s="15"/>
      <c r="M6" s="18"/>
      <c r="N6" s="18"/>
      <c r="O6" s="220"/>
      <c r="P6" s="18"/>
      <c r="Q6" s="10"/>
      <c r="R6" s="10"/>
      <c r="S6" s="10"/>
      <c r="T6" s="10"/>
      <c r="U6" s="10"/>
      <c r="V6" s="16"/>
    </row>
    <row r="7" spans="1:142" s="4" customFormat="1" ht="14" customHeight="1" thickTop="1" thickBot="1">
      <c r="A7" s="51"/>
      <c r="B7" s="51"/>
      <c r="C7" s="190"/>
      <c r="D7" s="259" t="s">
        <v>2</v>
      </c>
      <c r="E7" s="260"/>
      <c r="F7" s="260"/>
      <c r="G7" s="260"/>
      <c r="H7" s="261"/>
      <c r="I7" s="52"/>
      <c r="J7" s="70" t="s">
        <v>3</v>
      </c>
      <c r="K7" s="64"/>
      <c r="L7" s="262" t="s">
        <v>4</v>
      </c>
      <c r="M7" s="263"/>
      <c r="N7" s="263"/>
      <c r="O7" s="263"/>
      <c r="P7" s="263"/>
      <c r="Q7" s="263"/>
      <c r="R7" s="263"/>
      <c r="S7" s="263"/>
      <c r="T7" s="263"/>
      <c r="U7" s="263"/>
      <c r="V7" s="264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73"/>
      <c r="CI7" s="173"/>
      <c r="CJ7" s="173"/>
      <c r="CK7" s="173"/>
      <c r="CL7" s="173"/>
      <c r="CM7" s="173"/>
      <c r="CN7" s="173"/>
      <c r="CO7" s="173"/>
      <c r="CP7" s="173"/>
      <c r="CQ7" s="173"/>
      <c r="CR7" s="173"/>
      <c r="CS7" s="173"/>
      <c r="CT7" s="173"/>
      <c r="CU7" s="173"/>
      <c r="CV7" s="173"/>
      <c r="CW7" s="173"/>
      <c r="CX7" s="173"/>
      <c r="CY7" s="173"/>
      <c r="CZ7" s="173"/>
      <c r="DA7" s="173"/>
      <c r="DB7" s="173"/>
      <c r="DC7" s="173"/>
      <c r="DD7" s="173"/>
      <c r="DE7" s="173"/>
      <c r="DF7" s="173"/>
      <c r="DG7" s="173"/>
      <c r="DH7" s="173"/>
      <c r="DI7" s="173"/>
      <c r="DJ7" s="173"/>
      <c r="DK7" s="173"/>
      <c r="DL7" s="173"/>
      <c r="DM7" s="173"/>
      <c r="DN7" s="173"/>
      <c r="DO7" s="173"/>
      <c r="DP7" s="173"/>
      <c r="DQ7" s="173"/>
      <c r="DR7" s="173"/>
      <c r="DS7" s="173"/>
      <c r="DT7" s="173"/>
      <c r="DU7" s="173"/>
      <c r="DV7" s="173"/>
      <c r="DW7" s="173"/>
      <c r="DX7" s="173"/>
      <c r="DY7" s="173"/>
      <c r="DZ7" s="173"/>
      <c r="EA7" s="173"/>
      <c r="EB7" s="173"/>
      <c r="EC7" s="173"/>
      <c r="ED7" s="173"/>
      <c r="EE7" s="173"/>
      <c r="EF7" s="173"/>
      <c r="EG7" s="173"/>
      <c r="EH7" s="173"/>
      <c r="EI7" s="173"/>
      <c r="EJ7" s="173"/>
      <c r="EK7" s="173"/>
      <c r="EL7" s="173"/>
    </row>
    <row r="8" spans="1:142" s="1" customFormat="1" ht="17" customHeight="1">
      <c r="A8" s="108" t="s">
        <v>5</v>
      </c>
      <c r="B8" s="107" t="s">
        <v>6</v>
      </c>
      <c r="C8" s="191" t="s">
        <v>109</v>
      </c>
      <c r="D8" s="74" t="s">
        <v>7</v>
      </c>
      <c r="E8" s="111" t="s">
        <v>8</v>
      </c>
      <c r="F8" s="111"/>
      <c r="G8" s="117" t="s">
        <v>81</v>
      </c>
      <c r="H8" s="114" t="s">
        <v>9</v>
      </c>
      <c r="I8" s="53"/>
      <c r="J8" s="77" t="s">
        <v>10</v>
      </c>
      <c r="K8" s="61"/>
      <c r="L8" s="120" t="s">
        <v>11</v>
      </c>
      <c r="M8" s="138" t="s">
        <v>12</v>
      </c>
      <c r="N8" s="138" t="s">
        <v>12</v>
      </c>
      <c r="O8" s="221" t="s">
        <v>12</v>
      </c>
      <c r="P8" s="125" t="s">
        <v>12</v>
      </c>
      <c r="Q8" s="125" t="s">
        <v>12</v>
      </c>
      <c r="R8" s="125" t="s">
        <v>12</v>
      </c>
      <c r="S8" s="125" t="s">
        <v>12</v>
      </c>
      <c r="T8" s="125" t="s">
        <v>12</v>
      </c>
      <c r="U8" s="125" t="s">
        <v>12</v>
      </c>
      <c r="V8" s="122" t="s">
        <v>13</v>
      </c>
    </row>
    <row r="9" spans="1:142" s="1" customFormat="1" ht="17" customHeight="1">
      <c r="A9" s="109" t="s">
        <v>14</v>
      </c>
      <c r="B9" s="60" t="s">
        <v>15</v>
      </c>
      <c r="C9" s="192" t="s">
        <v>110</v>
      </c>
      <c r="D9" s="35" t="s">
        <v>16</v>
      </c>
      <c r="E9" s="112"/>
      <c r="F9" s="112"/>
      <c r="G9" s="118"/>
      <c r="H9" s="115" t="s">
        <v>128</v>
      </c>
      <c r="I9" s="53"/>
      <c r="J9" s="78" t="s">
        <v>17</v>
      </c>
      <c r="K9" s="61"/>
      <c r="L9" s="121" t="s">
        <v>18</v>
      </c>
      <c r="M9" s="139">
        <v>1</v>
      </c>
      <c r="N9" s="139">
        <v>2</v>
      </c>
      <c r="O9" s="222">
        <v>3</v>
      </c>
      <c r="P9" s="126">
        <v>4</v>
      </c>
      <c r="Q9" s="126">
        <v>6</v>
      </c>
      <c r="R9" s="126">
        <v>5</v>
      </c>
      <c r="S9" s="126">
        <v>6</v>
      </c>
      <c r="T9" s="126">
        <v>7</v>
      </c>
      <c r="U9" s="126">
        <v>8</v>
      </c>
      <c r="V9" s="123" t="s">
        <v>19</v>
      </c>
    </row>
    <row r="10" spans="1:142" s="3" customFormat="1" ht="17" customHeight="1" thickBot="1">
      <c r="A10" s="110"/>
      <c r="B10" s="59" t="s">
        <v>20</v>
      </c>
      <c r="C10" s="193"/>
      <c r="D10" s="36" t="s">
        <v>21</v>
      </c>
      <c r="E10" s="113"/>
      <c r="F10" s="113"/>
      <c r="G10" s="119"/>
      <c r="H10" s="116"/>
      <c r="I10" s="53"/>
      <c r="J10" s="79"/>
      <c r="K10" s="60"/>
      <c r="L10" s="214"/>
      <c r="M10" s="215">
        <v>46036</v>
      </c>
      <c r="N10" s="216">
        <v>46106</v>
      </c>
      <c r="O10" s="216">
        <v>46146</v>
      </c>
      <c r="P10" s="216">
        <v>46198</v>
      </c>
      <c r="Q10" s="180"/>
      <c r="R10" s="216">
        <v>46253</v>
      </c>
      <c r="S10" s="216"/>
      <c r="T10" s="180"/>
      <c r="U10" s="127"/>
      <c r="V10" s="124" t="s">
        <v>22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</row>
    <row r="11" spans="1:142" s="1" customFormat="1" ht="15.75" customHeight="1">
      <c r="A11" s="11">
        <v>1</v>
      </c>
      <c r="B11" s="161" t="s">
        <v>23</v>
      </c>
      <c r="C11" s="194">
        <v>1.01</v>
      </c>
      <c r="D11" s="37">
        <v>14500</v>
      </c>
      <c r="E11" s="25">
        <v>6370</v>
      </c>
      <c r="F11" s="25"/>
      <c r="G11" s="23"/>
      <c r="H11" s="38"/>
      <c r="I11" s="54"/>
      <c r="J11" s="80">
        <v>8178.47</v>
      </c>
      <c r="K11" s="62"/>
      <c r="L11" s="65">
        <v>0</v>
      </c>
      <c r="M11" s="22">
        <v>14456.33</v>
      </c>
      <c r="N11" s="13">
        <v>525</v>
      </c>
      <c r="O11" s="223"/>
      <c r="P11" s="22"/>
      <c r="Q11" s="13"/>
      <c r="R11" s="13"/>
      <c r="S11" s="13"/>
      <c r="T11" s="13"/>
      <c r="U11" s="13"/>
      <c r="V11" s="57">
        <f>SUM(D11+G11+H11-L11-M11-N11-O11-P11-R11-S11-T11-U11)</f>
        <v>-481.32999999999993</v>
      </c>
    </row>
    <row r="12" spans="1:142" s="1" customFormat="1" ht="15.75" customHeight="1">
      <c r="A12" s="11">
        <v>2</v>
      </c>
      <c r="B12" s="161" t="s">
        <v>124</v>
      </c>
      <c r="C12" s="194">
        <v>1.02</v>
      </c>
      <c r="D12" s="37">
        <v>5000</v>
      </c>
      <c r="E12" s="25"/>
      <c r="F12" s="25"/>
      <c r="G12" s="23"/>
      <c r="H12" s="38"/>
      <c r="I12" s="54"/>
      <c r="J12" s="80">
        <v>0</v>
      </c>
      <c r="K12" s="62"/>
      <c r="L12" s="65">
        <v>0</v>
      </c>
      <c r="M12" s="22"/>
      <c r="N12" s="13"/>
      <c r="O12" s="223"/>
      <c r="P12" s="22"/>
      <c r="Q12" s="13"/>
      <c r="R12" s="13"/>
      <c r="S12" s="13"/>
      <c r="T12" s="13"/>
      <c r="U12" s="13"/>
      <c r="V12" s="57">
        <f t="shared" ref="V12:V75" si="0">SUM(D12+G12+H12-L12-M12-N12-O12-P12-R12-S12-T12-U12)</f>
        <v>5000</v>
      </c>
    </row>
    <row r="13" spans="1:142" s="1" customFormat="1" ht="15.75" customHeight="1">
      <c r="A13" s="12">
        <v>3</v>
      </c>
      <c r="B13" s="162" t="s">
        <v>24</v>
      </c>
      <c r="C13" s="188">
        <v>1.03</v>
      </c>
      <c r="D13" s="39">
        <v>16300</v>
      </c>
      <c r="E13" s="26">
        <v>5500</v>
      </c>
      <c r="F13" s="26"/>
      <c r="G13" s="24"/>
      <c r="H13" s="40"/>
      <c r="I13" s="54"/>
      <c r="J13" s="80">
        <v>13109.64</v>
      </c>
      <c r="K13" s="62"/>
      <c r="L13" s="66">
        <v>0</v>
      </c>
      <c r="M13" s="13">
        <v>16213.64</v>
      </c>
      <c r="N13" s="13"/>
      <c r="O13" s="217"/>
      <c r="P13" s="13"/>
      <c r="Q13" s="13"/>
      <c r="R13" s="13"/>
      <c r="S13" s="13"/>
      <c r="T13" s="13"/>
      <c r="U13" s="13"/>
      <c r="V13" s="57">
        <f t="shared" si="0"/>
        <v>86.360000000000582</v>
      </c>
    </row>
    <row r="14" spans="1:142" s="1" customFormat="1" ht="15.75" customHeight="1" thickBot="1">
      <c r="A14" s="141">
        <v>4</v>
      </c>
      <c r="B14" s="170" t="s">
        <v>25</v>
      </c>
      <c r="C14" s="195">
        <v>1.04</v>
      </c>
      <c r="D14" s="142"/>
      <c r="E14" s="143"/>
      <c r="F14" s="143"/>
      <c r="G14" s="144"/>
      <c r="H14" s="145"/>
      <c r="I14" s="54"/>
      <c r="J14" s="154">
        <v>1180</v>
      </c>
      <c r="K14" s="62"/>
      <c r="L14" s="155">
        <v>0</v>
      </c>
      <c r="M14" s="156"/>
      <c r="N14" s="156">
        <v>595</v>
      </c>
      <c r="O14" s="224"/>
      <c r="P14" s="156"/>
      <c r="Q14" s="156"/>
      <c r="R14" s="156"/>
      <c r="S14" s="156"/>
      <c r="T14" s="156"/>
      <c r="U14" s="156"/>
      <c r="V14" s="57">
        <f t="shared" si="0"/>
        <v>-595</v>
      </c>
    </row>
    <row r="15" spans="1:142" s="1" customFormat="1" ht="15.75" customHeight="1" thickTop="1">
      <c r="A15" s="12">
        <v>5</v>
      </c>
      <c r="B15" s="162" t="s">
        <v>26</v>
      </c>
      <c r="C15" s="188">
        <v>2.0099999999999998</v>
      </c>
      <c r="D15" s="39">
        <v>7800</v>
      </c>
      <c r="E15" s="26">
        <v>1500</v>
      </c>
      <c r="F15" s="26"/>
      <c r="G15" s="24"/>
      <c r="H15" s="40"/>
      <c r="I15" s="54"/>
      <c r="J15" s="80">
        <v>2261.25</v>
      </c>
      <c r="K15" s="62"/>
      <c r="L15" s="65">
        <v>0</v>
      </c>
      <c r="M15" s="22">
        <v>7800</v>
      </c>
      <c r="N15" s="22"/>
      <c r="O15" s="223"/>
      <c r="P15" s="22"/>
      <c r="Q15" s="22"/>
      <c r="R15" s="22"/>
      <c r="S15" s="22"/>
      <c r="T15" s="22"/>
      <c r="U15" s="22"/>
      <c r="V15" s="57">
        <f t="shared" si="0"/>
        <v>0</v>
      </c>
    </row>
    <row r="16" spans="1:142" s="1" customFormat="1" ht="15.75" customHeight="1">
      <c r="A16" s="12">
        <v>6</v>
      </c>
      <c r="B16" s="162" t="s">
        <v>27</v>
      </c>
      <c r="C16" s="188">
        <v>2.02</v>
      </c>
      <c r="D16" s="39">
        <v>10000</v>
      </c>
      <c r="E16" s="26">
        <v>2000</v>
      </c>
      <c r="F16" s="26"/>
      <c r="G16" s="24"/>
      <c r="H16" s="40"/>
      <c r="I16" s="54"/>
      <c r="J16" s="80">
        <v>0</v>
      </c>
      <c r="K16" s="62"/>
      <c r="L16" s="66">
        <v>0</v>
      </c>
      <c r="M16" s="13">
        <v>9906</v>
      </c>
      <c r="N16" s="13"/>
      <c r="O16" s="217"/>
      <c r="P16" s="13"/>
      <c r="Q16" s="13"/>
      <c r="R16" s="13"/>
      <c r="S16" s="13"/>
      <c r="T16" s="13"/>
      <c r="U16" s="13"/>
      <c r="V16" s="57">
        <f t="shared" si="0"/>
        <v>94</v>
      </c>
    </row>
    <row r="17" spans="1:22" s="1" customFormat="1" ht="15.75" customHeight="1">
      <c r="A17" s="12">
        <v>7</v>
      </c>
      <c r="B17" s="162" t="s">
        <v>28</v>
      </c>
      <c r="C17" s="188">
        <v>2.0299999999999998</v>
      </c>
      <c r="D17" s="39">
        <v>5000</v>
      </c>
      <c r="E17" s="26"/>
      <c r="F17" s="26"/>
      <c r="G17" s="24"/>
      <c r="H17" s="40"/>
      <c r="I17" s="54"/>
      <c r="J17" s="179">
        <v>5000</v>
      </c>
      <c r="K17" s="62"/>
      <c r="L17" s="66">
        <v>0</v>
      </c>
      <c r="M17" s="13"/>
      <c r="N17" s="13">
        <v>2180</v>
      </c>
      <c r="O17" s="217">
        <v>3935</v>
      </c>
      <c r="P17" s="13"/>
      <c r="Q17" s="13"/>
      <c r="R17" s="13"/>
      <c r="S17" s="13"/>
      <c r="T17" s="13"/>
      <c r="U17" s="13"/>
      <c r="V17" s="57">
        <f t="shared" si="0"/>
        <v>-1115</v>
      </c>
    </row>
    <row r="18" spans="1:22" s="1" customFormat="1" ht="15.75" customHeight="1">
      <c r="A18" s="12">
        <v>8</v>
      </c>
      <c r="B18" s="162" t="s">
        <v>106</v>
      </c>
      <c r="C18" s="188">
        <v>2.04</v>
      </c>
      <c r="D18" s="39">
        <v>28000</v>
      </c>
      <c r="E18" s="26">
        <v>7000</v>
      </c>
      <c r="F18" s="26"/>
      <c r="G18" s="24"/>
      <c r="H18" s="40"/>
      <c r="I18" s="54"/>
      <c r="J18" s="179">
        <v>25298.32</v>
      </c>
      <c r="K18" s="62"/>
      <c r="L18" s="66">
        <v>0</v>
      </c>
      <c r="M18" s="13">
        <v>27418</v>
      </c>
      <c r="N18" s="13"/>
      <c r="O18" s="217">
        <v>375</v>
      </c>
      <c r="P18" s="13"/>
      <c r="Q18" s="13"/>
      <c r="R18" s="13"/>
      <c r="S18" s="13"/>
      <c r="T18" s="13"/>
      <c r="U18" s="13"/>
      <c r="V18" s="57">
        <f t="shared" si="0"/>
        <v>207</v>
      </c>
    </row>
    <row r="19" spans="1:22" s="1" customFormat="1" ht="15.75" customHeight="1" thickBot="1">
      <c r="A19" s="240">
        <v>9</v>
      </c>
      <c r="B19" s="241" t="s">
        <v>29</v>
      </c>
      <c r="C19" s="242">
        <v>2.0499999999999998</v>
      </c>
      <c r="D19" s="243">
        <v>25000</v>
      </c>
      <c r="E19" s="244"/>
      <c r="F19" s="244"/>
      <c r="G19" s="245"/>
      <c r="H19" s="246"/>
      <c r="I19" s="54"/>
      <c r="J19" s="239"/>
      <c r="K19" s="62"/>
      <c r="L19" s="247">
        <v>0</v>
      </c>
      <c r="M19" s="186">
        <v>4265.25</v>
      </c>
      <c r="N19" s="186"/>
      <c r="O19" s="248">
        <v>1000</v>
      </c>
      <c r="P19" s="186">
        <v>4159.3</v>
      </c>
      <c r="Q19" s="186"/>
      <c r="R19" s="186"/>
      <c r="S19" s="186"/>
      <c r="T19" s="186"/>
      <c r="U19" s="186"/>
      <c r="V19" s="57">
        <f t="shared" si="0"/>
        <v>15575.45</v>
      </c>
    </row>
    <row r="20" spans="1:22" s="1" customFormat="1" ht="15.75" customHeight="1">
      <c r="A20" s="11">
        <v>10</v>
      </c>
      <c r="B20" s="161" t="s">
        <v>30</v>
      </c>
      <c r="C20" s="194">
        <v>3.01</v>
      </c>
      <c r="D20" s="37">
        <v>41000</v>
      </c>
      <c r="E20" s="25">
        <v>22963</v>
      </c>
      <c r="F20" s="25"/>
      <c r="G20" s="23"/>
      <c r="H20" s="38"/>
      <c r="I20" s="54"/>
      <c r="J20" s="80">
        <v>47768.08</v>
      </c>
      <c r="K20" s="62"/>
      <c r="L20" s="65">
        <v>0</v>
      </c>
      <c r="M20" s="22">
        <v>40906.199999999997</v>
      </c>
      <c r="N20" s="22"/>
      <c r="O20" s="223"/>
      <c r="P20" s="22"/>
      <c r="Q20" s="22"/>
      <c r="R20" s="22"/>
      <c r="S20" s="22"/>
      <c r="T20" s="22"/>
      <c r="U20" s="22"/>
      <c r="V20" s="57">
        <f t="shared" si="0"/>
        <v>93.80000000000291</v>
      </c>
    </row>
    <row r="21" spans="1:22" s="1" customFormat="1" ht="15.75" customHeight="1">
      <c r="A21" s="12">
        <v>11</v>
      </c>
      <c r="B21" s="162" t="s">
        <v>31</v>
      </c>
      <c r="C21" s="188">
        <v>3.02</v>
      </c>
      <c r="D21" s="39">
        <v>8000</v>
      </c>
      <c r="E21" s="27">
        <v>4152</v>
      </c>
      <c r="F21" s="27"/>
      <c r="G21" s="24"/>
      <c r="H21" s="40"/>
      <c r="I21" s="54"/>
      <c r="J21" s="80">
        <v>9500</v>
      </c>
      <c r="K21" s="62"/>
      <c r="L21" s="66">
        <v>0</v>
      </c>
      <c r="M21" s="13">
        <v>7384.07</v>
      </c>
      <c r="N21" s="13"/>
      <c r="O21" s="217"/>
      <c r="P21" s="13"/>
      <c r="Q21" s="13"/>
      <c r="R21" s="13"/>
      <c r="S21" s="13"/>
      <c r="T21" s="13"/>
      <c r="U21" s="13"/>
      <c r="V21" s="57">
        <f t="shared" si="0"/>
        <v>615.93000000000029</v>
      </c>
    </row>
    <row r="22" spans="1:22" s="1" customFormat="1" ht="15.75" customHeight="1">
      <c r="A22" s="12">
        <v>12</v>
      </c>
      <c r="B22" s="162" t="s">
        <v>32</v>
      </c>
      <c r="C22" s="188">
        <v>3.03</v>
      </c>
      <c r="D22" s="39">
        <v>31000</v>
      </c>
      <c r="E22" s="26">
        <v>10000</v>
      </c>
      <c r="F22" s="26"/>
      <c r="G22" s="24"/>
      <c r="H22" s="40"/>
      <c r="I22" s="54"/>
      <c r="J22" s="80">
        <v>22000</v>
      </c>
      <c r="K22" s="62"/>
      <c r="L22" s="66">
        <v>0</v>
      </c>
      <c r="N22" s="13">
        <v>15568.97</v>
      </c>
      <c r="O22" s="217">
        <v>9258.09</v>
      </c>
      <c r="P22" s="13">
        <v>2236.23</v>
      </c>
      <c r="Q22" s="13"/>
      <c r="R22" s="13">
        <v>2236.23</v>
      </c>
      <c r="S22" s="13"/>
      <c r="T22" s="13"/>
      <c r="U22" s="13"/>
      <c r="V22" s="57">
        <f t="shared" si="0"/>
        <v>1700.4800000000005</v>
      </c>
    </row>
    <row r="23" spans="1:22" s="1" customFormat="1" ht="15.75" customHeight="1" thickBot="1">
      <c r="A23" s="141">
        <v>13</v>
      </c>
      <c r="B23" s="170" t="s">
        <v>33</v>
      </c>
      <c r="C23" s="195">
        <v>3.04</v>
      </c>
      <c r="D23" s="142">
        <v>0</v>
      </c>
      <c r="E23" s="143"/>
      <c r="F23" s="143"/>
      <c r="G23" s="144"/>
      <c r="H23" s="145"/>
      <c r="I23" s="54"/>
      <c r="J23" s="154">
        <v>0</v>
      </c>
      <c r="K23" s="62"/>
      <c r="L23" s="155">
        <v>0</v>
      </c>
      <c r="M23" s="156"/>
      <c r="N23" s="156"/>
      <c r="O23" s="224"/>
      <c r="P23" s="156"/>
      <c r="Q23" s="156"/>
      <c r="R23" s="156"/>
      <c r="S23" s="156"/>
      <c r="T23" s="156"/>
      <c r="U23" s="156"/>
      <c r="V23" s="57">
        <f t="shared" si="0"/>
        <v>0</v>
      </c>
    </row>
    <row r="24" spans="1:22" s="1" customFormat="1" ht="15.75" customHeight="1" thickTop="1">
      <c r="A24" s="11">
        <v>14</v>
      </c>
      <c r="B24" s="161" t="s">
        <v>34</v>
      </c>
      <c r="C24" s="194">
        <v>4.01</v>
      </c>
      <c r="D24" s="177">
        <v>80000</v>
      </c>
      <c r="E24" s="146">
        <v>46226.32</v>
      </c>
      <c r="F24" s="146"/>
      <c r="G24" s="147"/>
      <c r="H24" s="148"/>
      <c r="I24" s="55"/>
      <c r="J24" s="80">
        <v>110000</v>
      </c>
      <c r="K24" s="63"/>
      <c r="L24" s="157">
        <v>0</v>
      </c>
      <c r="M24" s="22">
        <v>54000</v>
      </c>
      <c r="N24" s="22">
        <v>14828.33</v>
      </c>
      <c r="O24" s="223">
        <v>2940.65</v>
      </c>
      <c r="P24" s="22"/>
      <c r="Q24" s="22"/>
      <c r="R24" s="22">
        <v>7588.14</v>
      </c>
      <c r="S24" s="22"/>
      <c r="T24" s="22"/>
      <c r="U24" s="22"/>
      <c r="V24" s="57">
        <f t="shared" si="0"/>
        <v>642.88000000000011</v>
      </c>
    </row>
    <row r="25" spans="1:22" s="1" customFormat="1" ht="15.75" customHeight="1">
      <c r="A25" s="11" t="s">
        <v>117</v>
      </c>
      <c r="B25" s="161" t="s">
        <v>115</v>
      </c>
      <c r="C25" s="194" t="s">
        <v>127</v>
      </c>
      <c r="D25" s="177">
        <v>42000</v>
      </c>
      <c r="E25" s="146"/>
      <c r="F25" s="146"/>
      <c r="G25" s="147"/>
      <c r="H25" s="148"/>
      <c r="I25" s="55"/>
      <c r="J25" s="80"/>
      <c r="K25" s="63"/>
      <c r="L25" s="157">
        <v>0</v>
      </c>
      <c r="M25" s="22">
        <v>16403.57</v>
      </c>
      <c r="N25" s="22">
        <v>27091.54</v>
      </c>
      <c r="O25" s="223"/>
      <c r="P25" s="22"/>
      <c r="Q25" s="22"/>
      <c r="R25" s="22"/>
      <c r="S25" s="22"/>
      <c r="T25" s="22"/>
      <c r="U25" s="22"/>
      <c r="V25" s="57">
        <f t="shared" si="0"/>
        <v>-1495.1100000000006</v>
      </c>
    </row>
    <row r="26" spans="1:22" s="1" customFormat="1" ht="15.75" customHeight="1">
      <c r="A26" s="12">
        <v>15</v>
      </c>
      <c r="B26" s="162" t="s">
        <v>35</v>
      </c>
      <c r="C26" s="188">
        <v>4.0199999999999996</v>
      </c>
      <c r="D26" s="41">
        <v>64000</v>
      </c>
      <c r="E26" s="29">
        <v>22115.75</v>
      </c>
      <c r="F26" s="29"/>
      <c r="G26" s="21"/>
      <c r="H26" s="42"/>
      <c r="I26" s="55"/>
      <c r="J26" s="80">
        <v>56719.5</v>
      </c>
      <c r="K26" s="63"/>
      <c r="L26" s="67">
        <v>0</v>
      </c>
      <c r="M26" s="13">
        <v>25000</v>
      </c>
      <c r="N26" s="13">
        <v>20000</v>
      </c>
      <c r="O26" s="217">
        <v>14226</v>
      </c>
      <c r="P26" s="13"/>
      <c r="Q26" s="13"/>
      <c r="R26" s="13"/>
      <c r="S26" s="13"/>
      <c r="T26" s="13"/>
      <c r="U26" s="13"/>
      <c r="V26" s="57">
        <f t="shared" si="0"/>
        <v>4774</v>
      </c>
    </row>
    <row r="27" spans="1:22" s="1" customFormat="1" ht="15.75" customHeight="1">
      <c r="A27" s="12">
        <v>16</v>
      </c>
      <c r="B27" s="162" t="s">
        <v>36</v>
      </c>
      <c r="C27" s="188">
        <v>4.03</v>
      </c>
      <c r="D27" s="41">
        <v>18000</v>
      </c>
      <c r="E27" s="30">
        <v>6900</v>
      </c>
      <c r="F27" s="30"/>
      <c r="G27" s="21"/>
      <c r="H27" s="42"/>
      <c r="I27" s="55"/>
      <c r="J27" s="80">
        <v>20000</v>
      </c>
      <c r="K27" s="63"/>
      <c r="L27" s="67">
        <v>0</v>
      </c>
      <c r="M27" s="13"/>
      <c r="N27" s="13">
        <v>16892.18</v>
      </c>
      <c r="O27" s="217"/>
      <c r="P27" s="13"/>
      <c r="Q27" s="13"/>
      <c r="R27" s="13"/>
      <c r="S27" s="13"/>
      <c r="T27" s="13"/>
      <c r="U27" s="13"/>
      <c r="V27" s="57">
        <f t="shared" si="0"/>
        <v>1107.8199999999997</v>
      </c>
    </row>
    <row r="28" spans="1:22" s="1" customFormat="1" ht="15.75" customHeight="1">
      <c r="A28" s="12" t="s">
        <v>118</v>
      </c>
      <c r="B28" s="162" t="s">
        <v>125</v>
      </c>
      <c r="C28" s="188" t="s">
        <v>132</v>
      </c>
      <c r="D28" s="41">
        <v>6000</v>
      </c>
      <c r="E28" s="30"/>
      <c r="F28" s="30"/>
      <c r="G28" s="21"/>
      <c r="H28" s="42"/>
      <c r="I28" s="55"/>
      <c r="J28" s="80"/>
      <c r="K28" s="63"/>
      <c r="L28" s="67">
        <v>0</v>
      </c>
      <c r="M28" s="13"/>
      <c r="N28" s="13"/>
      <c r="O28" s="217"/>
      <c r="P28" s="13"/>
      <c r="Q28" s="13"/>
      <c r="R28" s="13">
        <v>5100</v>
      </c>
      <c r="S28" s="13"/>
      <c r="T28" s="13"/>
      <c r="U28" s="13"/>
      <c r="V28" s="57">
        <f t="shared" si="0"/>
        <v>900</v>
      </c>
    </row>
    <row r="29" spans="1:22" s="1" customFormat="1" ht="15.75" customHeight="1">
      <c r="A29" s="12" t="s">
        <v>126</v>
      </c>
      <c r="B29" s="162" t="s">
        <v>37</v>
      </c>
      <c r="C29" s="188" t="s">
        <v>133</v>
      </c>
      <c r="D29" s="41">
        <v>12000</v>
      </c>
      <c r="E29" s="30"/>
      <c r="F29" s="30"/>
      <c r="G29" s="21"/>
      <c r="H29" s="42"/>
      <c r="I29" s="55"/>
      <c r="J29" s="80"/>
      <c r="K29" s="63"/>
      <c r="L29" s="67">
        <v>0</v>
      </c>
      <c r="M29" s="13"/>
      <c r="N29" s="13">
        <v>7150</v>
      </c>
      <c r="O29" s="217"/>
      <c r="P29" s="13"/>
      <c r="Q29" s="13"/>
      <c r="R29" s="13"/>
      <c r="S29" s="13"/>
      <c r="T29" s="13"/>
      <c r="U29" s="13"/>
      <c r="V29" s="57">
        <f t="shared" si="0"/>
        <v>4850</v>
      </c>
    </row>
    <row r="30" spans="1:22" s="1" customFormat="1" ht="15.75" customHeight="1">
      <c r="A30" s="12">
        <v>18</v>
      </c>
      <c r="B30" s="162" t="s">
        <v>38</v>
      </c>
      <c r="C30" s="188">
        <v>4.05</v>
      </c>
      <c r="D30" s="41">
        <v>23000</v>
      </c>
      <c r="E30" s="29">
        <v>8343.84</v>
      </c>
      <c r="F30" s="29"/>
      <c r="G30" s="21"/>
      <c r="H30" s="42"/>
      <c r="I30" s="55"/>
      <c r="J30" s="80">
        <v>14000</v>
      </c>
      <c r="K30" s="63"/>
      <c r="L30" s="67">
        <v>0</v>
      </c>
      <c r="M30" s="13"/>
      <c r="N30" s="13"/>
      <c r="O30" s="217">
        <v>29022.31</v>
      </c>
      <c r="P30" s="13"/>
      <c r="Q30" s="13"/>
      <c r="R30" s="13"/>
      <c r="S30" s="13"/>
      <c r="T30" s="13"/>
      <c r="U30" s="13"/>
      <c r="V30" s="57">
        <f t="shared" si="0"/>
        <v>-6022.3100000000013</v>
      </c>
    </row>
    <row r="31" spans="1:22" s="1" customFormat="1" ht="15.75" customHeight="1">
      <c r="A31" s="12">
        <v>19</v>
      </c>
      <c r="B31" s="169" t="s">
        <v>39</v>
      </c>
      <c r="C31" s="197">
        <v>4.0599999999999996</v>
      </c>
      <c r="D31" s="41">
        <v>98000</v>
      </c>
      <c r="E31" s="31">
        <v>17856.14</v>
      </c>
      <c r="F31" s="31"/>
      <c r="G31" s="21"/>
      <c r="H31" s="42"/>
      <c r="I31" s="55"/>
      <c r="J31" s="80">
        <v>57971.69</v>
      </c>
      <c r="K31" s="63"/>
      <c r="L31" s="67">
        <v>0</v>
      </c>
      <c r="M31" s="13"/>
      <c r="N31" s="13">
        <v>102638.31</v>
      </c>
      <c r="O31" s="217"/>
      <c r="P31" s="13"/>
      <c r="Q31" s="13"/>
      <c r="R31" s="13"/>
      <c r="S31" s="13"/>
      <c r="T31" s="13"/>
      <c r="U31" s="13"/>
      <c r="V31" s="57">
        <f t="shared" si="0"/>
        <v>-4638.3099999999977</v>
      </c>
    </row>
    <row r="32" spans="1:22" s="1" customFormat="1" ht="15.75" customHeight="1">
      <c r="A32" s="12" t="s">
        <v>119</v>
      </c>
      <c r="B32" s="169" t="s">
        <v>116</v>
      </c>
      <c r="C32" s="197" t="s">
        <v>134</v>
      </c>
      <c r="D32" s="41">
        <v>8500</v>
      </c>
      <c r="E32" s="31"/>
      <c r="F32" s="31"/>
      <c r="G32" s="21"/>
      <c r="H32" s="42"/>
      <c r="I32" s="55"/>
      <c r="J32" s="80"/>
      <c r="K32" s="63"/>
      <c r="L32" s="67">
        <v>0</v>
      </c>
      <c r="M32" s="13"/>
      <c r="N32" s="13"/>
      <c r="O32" s="217">
        <v>8496.36</v>
      </c>
      <c r="P32" s="13"/>
      <c r="Q32" s="13"/>
      <c r="R32" s="13"/>
      <c r="S32" s="13"/>
      <c r="T32" s="13"/>
      <c r="U32" s="13"/>
      <c r="V32" s="57">
        <f t="shared" si="0"/>
        <v>3.6399999999994179</v>
      </c>
    </row>
    <row r="33" spans="1:22" s="1" customFormat="1" ht="15.75" customHeight="1">
      <c r="A33" s="12">
        <v>20</v>
      </c>
      <c r="B33" s="162" t="s">
        <v>40</v>
      </c>
      <c r="C33" s="188">
        <v>4.07</v>
      </c>
      <c r="D33" s="41">
        <v>25000</v>
      </c>
      <c r="E33" s="29">
        <v>4985</v>
      </c>
      <c r="F33" s="29"/>
      <c r="G33" s="21"/>
      <c r="H33" s="42"/>
      <c r="I33" s="55"/>
      <c r="J33" s="80">
        <v>15000</v>
      </c>
      <c r="K33" s="63"/>
      <c r="L33" s="67">
        <v>0</v>
      </c>
      <c r="M33" s="13"/>
      <c r="N33" s="13"/>
      <c r="O33" s="217">
        <v>720.67</v>
      </c>
      <c r="P33" s="13"/>
      <c r="Q33" s="13"/>
      <c r="R33" s="13">
        <v>20068.349999999999</v>
      </c>
      <c r="S33" s="13"/>
      <c r="T33" s="13"/>
      <c r="U33" s="13"/>
      <c r="V33" s="57">
        <f t="shared" si="0"/>
        <v>4210.9800000000032</v>
      </c>
    </row>
    <row r="34" spans="1:22" s="1" customFormat="1" ht="15.75" customHeight="1">
      <c r="A34" s="12">
        <v>21</v>
      </c>
      <c r="B34" s="171" t="s">
        <v>41</v>
      </c>
      <c r="C34" s="198">
        <v>4.08</v>
      </c>
      <c r="D34" s="41">
        <v>1000</v>
      </c>
      <c r="E34" s="29"/>
      <c r="F34" s="29"/>
      <c r="G34" s="21"/>
      <c r="H34" s="42"/>
      <c r="I34" s="55"/>
      <c r="J34" s="80">
        <v>1000</v>
      </c>
      <c r="K34" s="63"/>
      <c r="L34" s="67">
        <v>0</v>
      </c>
      <c r="M34" s="13"/>
      <c r="N34" s="13"/>
      <c r="O34" s="217"/>
      <c r="P34" s="13"/>
      <c r="Q34" s="13"/>
      <c r="R34" s="13"/>
      <c r="S34" s="13"/>
      <c r="T34" s="13"/>
      <c r="U34" s="13"/>
      <c r="V34" s="57">
        <f t="shared" si="0"/>
        <v>1000</v>
      </c>
    </row>
    <row r="35" spans="1:22" s="1" customFormat="1" ht="15.75" customHeight="1">
      <c r="A35" s="12">
        <v>22</v>
      </c>
      <c r="B35" s="162" t="s">
        <v>42</v>
      </c>
      <c r="C35" s="188">
        <v>4.09</v>
      </c>
      <c r="D35" s="41">
        <v>11000</v>
      </c>
      <c r="E35" s="30">
        <v>4300</v>
      </c>
      <c r="F35" s="30"/>
      <c r="G35" s="21"/>
      <c r="H35" s="42"/>
      <c r="I35" s="55"/>
      <c r="J35" s="80">
        <v>16000</v>
      </c>
      <c r="K35" s="63"/>
      <c r="L35" s="67">
        <v>0</v>
      </c>
      <c r="M35" s="13"/>
      <c r="N35" s="13"/>
      <c r="O35" s="217"/>
      <c r="P35" s="13"/>
      <c r="Q35" s="13"/>
      <c r="R35" s="13">
        <v>14021.15</v>
      </c>
      <c r="S35" s="13"/>
      <c r="T35" s="13"/>
      <c r="U35" s="13"/>
      <c r="V35" s="57">
        <f t="shared" si="0"/>
        <v>-3021.1499999999996</v>
      </c>
    </row>
    <row r="36" spans="1:22" s="1" customFormat="1" ht="15.75" customHeight="1">
      <c r="A36" s="12">
        <v>23</v>
      </c>
      <c r="B36" s="162" t="s">
        <v>43</v>
      </c>
      <c r="C36" s="188">
        <v>4.0999999999999996</v>
      </c>
      <c r="D36" s="41">
        <v>4500</v>
      </c>
      <c r="E36" s="29"/>
      <c r="F36" s="29"/>
      <c r="G36" s="21"/>
      <c r="H36" s="42"/>
      <c r="I36" s="55"/>
      <c r="J36" s="80">
        <v>2400</v>
      </c>
      <c r="K36" s="63"/>
      <c r="L36" s="67">
        <v>0</v>
      </c>
      <c r="M36" s="13"/>
      <c r="N36" s="13"/>
      <c r="O36" s="217"/>
      <c r="P36" s="13"/>
      <c r="Q36" s="13"/>
      <c r="R36" s="13"/>
      <c r="S36" s="13"/>
      <c r="T36" s="13"/>
      <c r="U36" s="13"/>
      <c r="V36" s="57">
        <f t="shared" si="0"/>
        <v>4500</v>
      </c>
    </row>
    <row r="37" spans="1:22" s="1" customFormat="1" ht="15.75" customHeight="1">
      <c r="A37" s="12">
        <v>24</v>
      </c>
      <c r="B37" s="162" t="s">
        <v>44</v>
      </c>
      <c r="C37" s="188">
        <v>4.1100000000000003</v>
      </c>
      <c r="D37" s="182">
        <v>25000</v>
      </c>
      <c r="E37" s="30">
        <v>28000</v>
      </c>
      <c r="F37" s="30"/>
      <c r="G37" s="21"/>
      <c r="H37" s="42"/>
      <c r="I37" s="55"/>
      <c r="J37" s="80">
        <v>57000</v>
      </c>
      <c r="K37" s="63"/>
      <c r="L37" s="67">
        <v>0</v>
      </c>
      <c r="M37" s="13"/>
      <c r="N37" s="13"/>
      <c r="O37" s="217">
        <v>24258.18</v>
      </c>
      <c r="P37" s="13">
        <v>2925.37</v>
      </c>
      <c r="Q37" s="13"/>
      <c r="R37" s="13">
        <v>302.27999999999997</v>
      </c>
      <c r="S37" s="13"/>
      <c r="T37" s="13"/>
      <c r="U37" s="13"/>
      <c r="V37" s="57">
        <f t="shared" si="0"/>
        <v>-2485.83</v>
      </c>
    </row>
    <row r="38" spans="1:22" s="1" customFormat="1" ht="15.75" customHeight="1">
      <c r="A38" s="12">
        <v>25</v>
      </c>
      <c r="B38" s="162" t="s">
        <v>120</v>
      </c>
      <c r="C38" s="188">
        <v>4.12</v>
      </c>
      <c r="D38" s="182">
        <v>25000</v>
      </c>
      <c r="E38" s="30"/>
      <c r="F38" s="30"/>
      <c r="G38" s="21"/>
      <c r="H38" s="42"/>
      <c r="I38" s="55"/>
      <c r="J38" s="80"/>
      <c r="K38" s="63"/>
      <c r="L38" s="67">
        <v>0</v>
      </c>
      <c r="M38" s="13"/>
      <c r="N38" s="13"/>
      <c r="O38" s="217">
        <v>18000</v>
      </c>
      <c r="P38" s="13"/>
      <c r="Q38" s="13"/>
      <c r="R38" s="13"/>
      <c r="S38" s="13"/>
      <c r="T38" s="13"/>
      <c r="U38" s="13"/>
      <c r="V38" s="57">
        <f t="shared" si="0"/>
        <v>7000</v>
      </c>
    </row>
    <row r="39" spans="1:22" s="1" customFormat="1" ht="15.75" customHeight="1">
      <c r="A39" s="12" t="s">
        <v>122</v>
      </c>
      <c r="B39" s="162" t="s">
        <v>121</v>
      </c>
      <c r="C39" s="188" t="s">
        <v>135</v>
      </c>
      <c r="D39" s="182">
        <v>13000</v>
      </c>
      <c r="E39" s="30"/>
      <c r="F39" s="30"/>
      <c r="G39" s="21"/>
      <c r="H39" s="42"/>
      <c r="I39" s="55"/>
      <c r="J39" s="80"/>
      <c r="K39" s="63"/>
      <c r="L39" s="67">
        <v>0</v>
      </c>
      <c r="M39" s="13"/>
      <c r="N39" s="13"/>
      <c r="O39" s="217"/>
      <c r="P39" s="13"/>
      <c r="Q39" s="13"/>
      <c r="R39" s="13">
        <v>4400</v>
      </c>
      <c r="S39" s="13"/>
      <c r="T39" s="13"/>
      <c r="U39" s="13"/>
      <c r="V39" s="57">
        <f t="shared" si="0"/>
        <v>8600</v>
      </c>
    </row>
    <row r="40" spans="1:22" s="1" customFormat="1" ht="15.75" customHeight="1">
      <c r="A40" s="12">
        <v>26</v>
      </c>
      <c r="B40" s="162" t="s">
        <v>45</v>
      </c>
      <c r="C40" s="188">
        <v>4.13</v>
      </c>
      <c r="D40" s="41">
        <v>25000</v>
      </c>
      <c r="E40" s="29">
        <v>6500</v>
      </c>
      <c r="F40" s="29"/>
      <c r="G40" s="21"/>
      <c r="H40" s="42"/>
      <c r="I40" s="55"/>
      <c r="J40" s="80">
        <v>13000</v>
      </c>
      <c r="K40" s="63"/>
      <c r="L40" s="67">
        <v>0</v>
      </c>
      <c r="M40" s="13"/>
      <c r="N40" s="13">
        <v>3817.75</v>
      </c>
      <c r="O40" s="217"/>
      <c r="P40" s="13">
        <v>1262.83</v>
      </c>
      <c r="Q40" s="13"/>
      <c r="R40" s="13">
        <v>2301.9</v>
      </c>
      <c r="S40" s="13"/>
      <c r="T40" s="13"/>
      <c r="U40" s="13"/>
      <c r="V40" s="57">
        <f t="shared" si="0"/>
        <v>17617.519999999997</v>
      </c>
    </row>
    <row r="41" spans="1:22" s="1" customFormat="1" ht="15.75" customHeight="1">
      <c r="A41" s="12">
        <v>27</v>
      </c>
      <c r="B41" s="162" t="s">
        <v>46</v>
      </c>
      <c r="C41" s="188">
        <v>4.1399999999999997</v>
      </c>
      <c r="D41" s="41">
        <v>30000</v>
      </c>
      <c r="E41" s="29">
        <v>14655</v>
      </c>
      <c r="F41" s="29"/>
      <c r="G41" s="21"/>
      <c r="H41" s="42"/>
      <c r="I41" s="55"/>
      <c r="J41" s="80">
        <v>26000</v>
      </c>
      <c r="K41" s="63"/>
      <c r="L41" s="67">
        <v>0</v>
      </c>
      <c r="M41" s="13"/>
      <c r="N41" s="13">
        <v>15000</v>
      </c>
      <c r="O41" s="217"/>
      <c r="P41" s="13"/>
      <c r="Q41" s="13"/>
      <c r="R41" s="13"/>
      <c r="S41" s="13"/>
      <c r="T41" s="13"/>
      <c r="U41" s="13"/>
      <c r="V41" s="57">
        <f t="shared" si="0"/>
        <v>15000</v>
      </c>
    </row>
    <row r="42" spans="1:22" s="1" customFormat="1" ht="15.75" customHeight="1">
      <c r="A42" s="12">
        <v>28</v>
      </c>
      <c r="B42" s="162" t="s">
        <v>47</v>
      </c>
      <c r="C42" s="188">
        <v>4.1500000000000004</v>
      </c>
      <c r="D42" s="41">
        <v>46000</v>
      </c>
      <c r="E42" s="31">
        <v>21788</v>
      </c>
      <c r="F42" s="31"/>
      <c r="G42" s="21"/>
      <c r="H42" s="42"/>
      <c r="I42" s="55"/>
      <c r="J42" s="80">
        <v>40000</v>
      </c>
      <c r="K42" s="63"/>
      <c r="L42" s="67">
        <v>0</v>
      </c>
      <c r="M42" s="13"/>
      <c r="N42" s="13">
        <v>9200</v>
      </c>
      <c r="O42" s="217">
        <v>14540</v>
      </c>
      <c r="P42" s="13"/>
      <c r="Q42" s="13"/>
      <c r="R42" s="13">
        <v>6000</v>
      </c>
      <c r="S42" s="13"/>
      <c r="T42" s="13"/>
      <c r="U42" s="13"/>
      <c r="V42" s="57">
        <f t="shared" si="0"/>
        <v>16260</v>
      </c>
    </row>
    <row r="43" spans="1:22" s="1" customFormat="1" ht="15.75" customHeight="1">
      <c r="A43" s="12">
        <v>29</v>
      </c>
      <c r="B43" s="162" t="s">
        <v>48</v>
      </c>
      <c r="C43" s="188">
        <v>4.16</v>
      </c>
      <c r="D43" s="41">
        <v>40000</v>
      </c>
      <c r="E43" s="29">
        <v>16380</v>
      </c>
      <c r="F43" s="29"/>
      <c r="G43" s="21"/>
      <c r="H43" s="42"/>
      <c r="I43" s="55"/>
      <c r="J43" s="80">
        <v>28000</v>
      </c>
      <c r="K43" s="63"/>
      <c r="L43" s="67">
        <v>0</v>
      </c>
      <c r="M43" s="13"/>
      <c r="N43" s="13">
        <v>25000</v>
      </c>
      <c r="O43" s="217"/>
      <c r="P43" s="13"/>
      <c r="Q43" s="13"/>
      <c r="R43" s="13">
        <v>2992.72</v>
      </c>
      <c r="S43" s="13"/>
      <c r="T43" s="234"/>
      <c r="U43" s="13"/>
      <c r="V43" s="57">
        <f t="shared" si="0"/>
        <v>12007.28</v>
      </c>
    </row>
    <row r="44" spans="1:22" s="1" customFormat="1" ht="15.75" customHeight="1">
      <c r="A44" s="12">
        <v>30</v>
      </c>
      <c r="B44" s="162" t="s">
        <v>49</v>
      </c>
      <c r="C44" s="188">
        <v>4.17</v>
      </c>
      <c r="D44" s="182">
        <v>46000</v>
      </c>
      <c r="E44" s="28">
        <v>6000</v>
      </c>
      <c r="F44" s="28"/>
      <c r="G44" s="21"/>
      <c r="H44" s="42"/>
      <c r="I44" s="55"/>
      <c r="J44" s="80">
        <v>8000</v>
      </c>
      <c r="K44" s="63"/>
      <c r="L44" s="67">
        <v>0</v>
      </c>
      <c r="M44" s="13"/>
      <c r="N44" s="13"/>
      <c r="O44" s="217"/>
      <c r="P44" s="13"/>
      <c r="Q44" s="13"/>
      <c r="R44" s="13">
        <v>42303.92</v>
      </c>
      <c r="S44" s="13"/>
      <c r="T44" s="234"/>
      <c r="U44" s="13"/>
      <c r="V44" s="57">
        <f t="shared" si="0"/>
        <v>3696.0800000000017</v>
      </c>
    </row>
    <row r="45" spans="1:22" s="1" customFormat="1" ht="15.75" customHeight="1">
      <c r="A45" s="12">
        <v>31</v>
      </c>
      <c r="B45" s="162" t="s">
        <v>50</v>
      </c>
      <c r="C45" s="188">
        <v>4.18</v>
      </c>
      <c r="D45" s="41">
        <v>18000</v>
      </c>
      <c r="E45" s="30">
        <v>4000</v>
      </c>
      <c r="F45" s="30"/>
      <c r="G45" s="21"/>
      <c r="H45" s="42"/>
      <c r="I45" s="55"/>
      <c r="J45" s="80">
        <v>12000</v>
      </c>
      <c r="K45" s="63"/>
      <c r="L45" s="67">
        <v>0</v>
      </c>
      <c r="M45" s="13"/>
      <c r="N45" s="13"/>
      <c r="O45" s="217">
        <v>8546.77</v>
      </c>
      <c r="P45" s="13"/>
      <c r="Q45" s="13"/>
      <c r="R45" s="13">
        <v>9453.23</v>
      </c>
      <c r="S45" s="13"/>
      <c r="T45" s="13"/>
      <c r="U45" s="13"/>
      <c r="V45" s="57">
        <f t="shared" si="0"/>
        <v>0</v>
      </c>
    </row>
    <row r="46" spans="1:22" s="1" customFormat="1" ht="15.75" customHeight="1" thickBot="1">
      <c r="A46" s="141">
        <v>32</v>
      </c>
      <c r="B46" s="163" t="s">
        <v>51</v>
      </c>
      <c r="C46" s="196">
        <v>4.1900000000000004</v>
      </c>
      <c r="D46" s="149">
        <v>46000</v>
      </c>
      <c r="E46" s="150">
        <v>17840</v>
      </c>
      <c r="F46" s="150"/>
      <c r="G46" s="151"/>
      <c r="H46" s="152"/>
      <c r="I46" s="55"/>
      <c r="J46" s="154">
        <v>35000</v>
      </c>
      <c r="K46" s="63"/>
      <c r="L46" s="158">
        <v>0</v>
      </c>
      <c r="M46" s="156"/>
      <c r="N46" s="156"/>
      <c r="O46" s="224"/>
      <c r="P46" s="156">
        <v>45633</v>
      </c>
      <c r="Q46" s="156"/>
      <c r="R46" s="156"/>
      <c r="S46" s="156"/>
      <c r="T46" s="156"/>
      <c r="U46" s="156"/>
      <c r="V46" s="57">
        <f t="shared" si="0"/>
        <v>367</v>
      </c>
    </row>
    <row r="47" spans="1:22" s="1" customFormat="1" ht="15.75" customHeight="1" thickTop="1">
      <c r="A47" s="12">
        <v>33</v>
      </c>
      <c r="B47" s="162" t="s">
        <v>52</v>
      </c>
      <c r="C47" s="188">
        <v>5.01</v>
      </c>
      <c r="D47" s="41">
        <v>30000</v>
      </c>
      <c r="E47" s="29">
        <v>15670</v>
      </c>
      <c r="F47" s="29"/>
      <c r="G47" s="21"/>
      <c r="H47" s="42"/>
      <c r="I47" s="55"/>
      <c r="J47" s="80">
        <v>34000</v>
      </c>
      <c r="K47" s="63"/>
      <c r="L47" s="157">
        <v>0</v>
      </c>
      <c r="M47" s="22"/>
      <c r="N47" s="22">
        <v>1385.01</v>
      </c>
      <c r="O47" s="223"/>
      <c r="P47" s="22">
        <v>28614.99</v>
      </c>
      <c r="Q47" s="22"/>
      <c r="R47" s="22">
        <v>946</v>
      </c>
      <c r="S47" s="22"/>
      <c r="T47" s="22"/>
      <c r="U47" s="22"/>
      <c r="V47" s="57">
        <f t="shared" si="0"/>
        <v>-946</v>
      </c>
    </row>
    <row r="48" spans="1:22" s="1" customFormat="1" ht="15.75" customHeight="1">
      <c r="A48" s="12">
        <v>34</v>
      </c>
      <c r="B48" s="162" t="s">
        <v>53</v>
      </c>
      <c r="C48" s="188">
        <v>5.0199999999999996</v>
      </c>
      <c r="D48" s="41">
        <v>20000</v>
      </c>
      <c r="E48" s="31">
        <v>10670</v>
      </c>
      <c r="F48" s="31"/>
      <c r="G48" s="21"/>
      <c r="H48" s="42"/>
      <c r="I48" s="55"/>
      <c r="J48" s="80">
        <v>20000</v>
      </c>
      <c r="K48" s="63"/>
      <c r="L48" s="67">
        <v>0</v>
      </c>
      <c r="M48" s="13"/>
      <c r="N48" s="13"/>
      <c r="O48" s="217"/>
      <c r="P48" s="13">
        <v>20000</v>
      </c>
      <c r="Q48" s="13"/>
      <c r="R48" s="13"/>
      <c r="S48" s="13"/>
      <c r="T48" s="234"/>
      <c r="U48" s="13"/>
      <c r="V48" s="57">
        <f t="shared" si="0"/>
        <v>0</v>
      </c>
    </row>
    <row r="49" spans="1:22" s="1" customFormat="1" ht="15.75" customHeight="1">
      <c r="A49" s="12">
        <v>35</v>
      </c>
      <c r="B49" s="171" t="s">
        <v>54</v>
      </c>
      <c r="C49" s="198">
        <v>5.03</v>
      </c>
      <c r="D49" s="41">
        <v>12000</v>
      </c>
      <c r="E49" s="249"/>
      <c r="F49" s="249"/>
      <c r="G49" s="21"/>
      <c r="H49" s="42"/>
      <c r="I49" s="250"/>
      <c r="J49" s="251">
        <v>2000</v>
      </c>
      <c r="K49" s="252"/>
      <c r="L49" s="67">
        <v>0</v>
      </c>
      <c r="M49" s="234"/>
      <c r="N49" s="234">
        <v>892.15</v>
      </c>
      <c r="O49" s="253">
        <v>491.54</v>
      </c>
      <c r="P49" s="234">
        <v>2503.5100000000002</v>
      </c>
      <c r="Q49" s="234"/>
      <c r="R49" s="234">
        <v>8112.8</v>
      </c>
      <c r="S49" s="13"/>
      <c r="T49" s="234"/>
      <c r="U49" s="13"/>
      <c r="V49" s="57">
        <f t="shared" si="0"/>
        <v>-9.0949470177292824E-13</v>
      </c>
    </row>
    <row r="50" spans="1:22" s="1" customFormat="1" ht="15.75" customHeight="1">
      <c r="A50" s="12">
        <v>36</v>
      </c>
      <c r="B50" s="171" t="s">
        <v>55</v>
      </c>
      <c r="C50" s="198">
        <v>5.04</v>
      </c>
      <c r="D50" s="41">
        <v>5500</v>
      </c>
      <c r="E50" s="249"/>
      <c r="F50" s="249"/>
      <c r="G50" s="21"/>
      <c r="H50" s="42"/>
      <c r="I50" s="250"/>
      <c r="J50" s="251">
        <v>2500</v>
      </c>
      <c r="K50" s="252"/>
      <c r="L50" s="67">
        <v>0</v>
      </c>
      <c r="M50" s="234"/>
      <c r="N50" s="234"/>
      <c r="O50" s="253"/>
      <c r="P50" s="234"/>
      <c r="Q50" s="234"/>
      <c r="R50" s="234">
        <v>503.2</v>
      </c>
      <c r="S50" s="13"/>
      <c r="T50" s="13"/>
      <c r="U50" s="13"/>
      <c r="V50" s="57">
        <f t="shared" si="0"/>
        <v>4996.8</v>
      </c>
    </row>
    <row r="51" spans="1:22" s="1" customFormat="1" ht="15.75" customHeight="1">
      <c r="A51" s="12">
        <v>37</v>
      </c>
      <c r="B51" s="171" t="s">
        <v>56</v>
      </c>
      <c r="C51" s="198">
        <v>5.05</v>
      </c>
      <c r="D51" s="41">
        <v>4000</v>
      </c>
      <c r="E51" s="249"/>
      <c r="F51" s="249"/>
      <c r="G51" s="21"/>
      <c r="H51" s="42"/>
      <c r="I51" s="250"/>
      <c r="J51" s="251">
        <v>4000</v>
      </c>
      <c r="K51" s="252"/>
      <c r="L51" s="67">
        <v>0</v>
      </c>
      <c r="M51" s="234"/>
      <c r="N51" s="234"/>
      <c r="O51" s="253"/>
      <c r="P51" s="234"/>
      <c r="Q51" s="234"/>
      <c r="R51" s="234"/>
      <c r="S51" s="13"/>
      <c r="T51" s="13"/>
      <c r="U51" s="13"/>
      <c r="V51" s="57">
        <f t="shared" si="0"/>
        <v>4000</v>
      </c>
    </row>
    <row r="52" spans="1:22" s="1" customFormat="1" ht="15.75" customHeight="1">
      <c r="A52" s="12">
        <v>38</v>
      </c>
      <c r="B52" s="171" t="s">
        <v>57</v>
      </c>
      <c r="C52" s="198">
        <v>5.0599999999999996</v>
      </c>
      <c r="D52" s="41">
        <v>120000</v>
      </c>
      <c r="E52" s="249"/>
      <c r="F52" s="249"/>
      <c r="G52" s="21"/>
      <c r="H52" s="42"/>
      <c r="I52" s="250"/>
      <c r="J52" s="251">
        <v>85000</v>
      </c>
      <c r="K52" s="252"/>
      <c r="L52" s="67">
        <v>0</v>
      </c>
      <c r="M52" s="234">
        <v>7500</v>
      </c>
      <c r="N52" s="234">
        <v>47480</v>
      </c>
      <c r="O52" s="253">
        <v>15117.5</v>
      </c>
      <c r="P52" s="234">
        <v>49902.5</v>
      </c>
      <c r="Q52" s="234"/>
      <c r="R52" s="234"/>
      <c r="S52" s="13"/>
      <c r="T52" s="13"/>
      <c r="U52" s="13"/>
      <c r="V52" s="57">
        <f t="shared" si="0"/>
        <v>0</v>
      </c>
    </row>
    <row r="53" spans="1:22" s="1" customFormat="1" ht="15.75" customHeight="1">
      <c r="A53" s="12">
        <v>39</v>
      </c>
      <c r="B53" s="171" t="s">
        <v>58</v>
      </c>
      <c r="C53" s="198">
        <v>5.07</v>
      </c>
      <c r="D53" s="41">
        <v>500</v>
      </c>
      <c r="E53" s="249"/>
      <c r="F53" s="249"/>
      <c r="G53" s="21"/>
      <c r="H53" s="42"/>
      <c r="I53" s="250"/>
      <c r="J53" s="251">
        <v>500</v>
      </c>
      <c r="K53" s="252"/>
      <c r="L53" s="67">
        <v>0</v>
      </c>
      <c r="M53" s="234"/>
      <c r="N53" s="234"/>
      <c r="O53" s="253"/>
      <c r="P53" s="234"/>
      <c r="Q53" s="234"/>
      <c r="R53" s="234">
        <v>1404.42</v>
      </c>
      <c r="S53" s="13"/>
      <c r="T53" s="13"/>
      <c r="U53" s="13"/>
      <c r="V53" s="57">
        <f t="shared" si="0"/>
        <v>-904.42000000000007</v>
      </c>
    </row>
    <row r="54" spans="1:22" s="1" customFormat="1" ht="15.75" customHeight="1">
      <c r="A54" s="12">
        <v>40</v>
      </c>
      <c r="B54" s="162" t="s">
        <v>114</v>
      </c>
      <c r="C54" s="188">
        <v>5.08</v>
      </c>
      <c r="D54" s="41">
        <v>40000</v>
      </c>
      <c r="E54" s="249"/>
      <c r="F54" s="249"/>
      <c r="G54" s="21"/>
      <c r="H54" s="42"/>
      <c r="I54" s="250"/>
      <c r="J54" s="251">
        <v>31000</v>
      </c>
      <c r="K54" s="252"/>
      <c r="L54" s="67">
        <v>0</v>
      </c>
      <c r="M54" s="234"/>
      <c r="N54" s="234"/>
      <c r="O54" s="253"/>
      <c r="P54" s="234"/>
      <c r="Q54" s="234"/>
      <c r="R54" s="234">
        <v>22591.759999999998</v>
      </c>
      <c r="S54" s="13"/>
      <c r="T54" s="13"/>
      <c r="U54" s="13"/>
      <c r="V54" s="57">
        <f t="shared" si="0"/>
        <v>17408.240000000002</v>
      </c>
    </row>
    <row r="55" spans="1:22" s="1" customFormat="1" ht="15.75" customHeight="1">
      <c r="A55" s="167">
        <v>41</v>
      </c>
      <c r="B55" s="164" t="s">
        <v>59</v>
      </c>
      <c r="C55" s="199">
        <v>5.09</v>
      </c>
      <c r="D55" s="43">
        <v>75000</v>
      </c>
      <c r="E55" s="168"/>
      <c r="F55" s="168"/>
      <c r="G55" s="20"/>
      <c r="H55" s="44"/>
      <c r="I55" s="55"/>
      <c r="J55" s="80">
        <v>35000</v>
      </c>
      <c r="K55" s="63"/>
      <c r="L55" s="68">
        <v>0</v>
      </c>
      <c r="M55" s="14"/>
      <c r="N55" s="14"/>
      <c r="O55" s="225"/>
      <c r="P55" s="14"/>
      <c r="Q55" s="14"/>
      <c r="R55" s="14">
        <v>2306.42</v>
      </c>
      <c r="S55" s="14"/>
      <c r="T55" s="235"/>
      <c r="U55" s="14"/>
      <c r="V55" s="57">
        <f t="shared" si="0"/>
        <v>72693.58</v>
      </c>
    </row>
    <row r="56" spans="1:22" s="1" customFormat="1" ht="15.75" customHeight="1" thickBot="1">
      <c r="A56" s="141">
        <v>42</v>
      </c>
      <c r="B56" s="163" t="s">
        <v>60</v>
      </c>
      <c r="C56" s="196">
        <v>5.0999999999999996</v>
      </c>
      <c r="D56" s="149">
        <v>15000</v>
      </c>
      <c r="E56" s="153"/>
      <c r="F56" s="153"/>
      <c r="G56" s="151"/>
      <c r="H56" s="152"/>
      <c r="I56" s="55"/>
      <c r="J56" s="154">
        <v>2500</v>
      </c>
      <c r="K56" s="63"/>
      <c r="L56" s="158">
        <v>0</v>
      </c>
      <c r="M56" s="156"/>
      <c r="N56" s="156"/>
      <c r="O56" s="224"/>
      <c r="P56" s="156"/>
      <c r="Q56" s="156"/>
      <c r="R56" s="156"/>
      <c r="S56" s="156"/>
      <c r="T56" s="236"/>
      <c r="U56" s="156"/>
      <c r="V56" s="57">
        <f t="shared" si="0"/>
        <v>15000</v>
      </c>
    </row>
    <row r="57" spans="1:22" s="1" customFormat="1" ht="15.75" customHeight="1" thickTop="1">
      <c r="A57" s="12">
        <v>43</v>
      </c>
      <c r="B57" s="171" t="s">
        <v>61</v>
      </c>
      <c r="C57" s="198">
        <v>6.01</v>
      </c>
      <c r="D57" s="41">
        <v>4000</v>
      </c>
      <c r="E57" s="30">
        <v>2500</v>
      </c>
      <c r="F57" s="30"/>
      <c r="G57" s="21"/>
      <c r="H57" s="42"/>
      <c r="I57" s="55"/>
      <c r="J57" s="80">
        <v>2500</v>
      </c>
      <c r="K57" s="63"/>
      <c r="L57" s="157">
        <v>0</v>
      </c>
      <c r="M57" s="22"/>
      <c r="N57" s="22"/>
      <c r="O57" s="223"/>
      <c r="P57" s="22"/>
      <c r="Q57" s="22"/>
      <c r="R57" s="22"/>
      <c r="S57" s="22"/>
      <c r="T57" s="22"/>
      <c r="U57" s="22"/>
      <c r="V57" s="57">
        <f t="shared" si="0"/>
        <v>4000</v>
      </c>
    </row>
    <row r="58" spans="1:22" s="1" customFormat="1" ht="15.75" customHeight="1">
      <c r="A58" s="12">
        <v>44</v>
      </c>
      <c r="B58" s="171" t="s">
        <v>98</v>
      </c>
      <c r="C58" s="198">
        <v>6.02</v>
      </c>
      <c r="D58" s="41">
        <v>4500</v>
      </c>
      <c r="E58" s="30"/>
      <c r="F58" s="30"/>
      <c r="G58" s="21"/>
      <c r="H58" s="42"/>
      <c r="I58" s="55"/>
      <c r="J58" s="80">
        <v>4500</v>
      </c>
      <c r="K58" s="63"/>
      <c r="L58" s="67">
        <v>0</v>
      </c>
      <c r="M58" s="13"/>
      <c r="N58" s="13"/>
      <c r="O58" s="217"/>
      <c r="P58" s="13"/>
      <c r="Q58" s="13"/>
      <c r="R58" s="13"/>
      <c r="S58" s="13"/>
      <c r="T58" s="13"/>
      <c r="U58" s="13"/>
      <c r="V58" s="57">
        <f t="shared" si="0"/>
        <v>4500</v>
      </c>
    </row>
    <row r="59" spans="1:22" s="1" customFormat="1" ht="15.75" customHeight="1">
      <c r="A59" s="12">
        <v>45</v>
      </c>
      <c r="B59" s="169" t="s">
        <v>62</v>
      </c>
      <c r="C59" s="197">
        <v>6.03</v>
      </c>
      <c r="D59" s="41">
        <v>1500</v>
      </c>
      <c r="E59" s="30"/>
      <c r="F59" s="30"/>
      <c r="G59" s="21"/>
      <c r="H59" s="42"/>
      <c r="I59" s="55"/>
      <c r="J59" s="80">
        <v>500</v>
      </c>
      <c r="K59" s="63"/>
      <c r="L59" s="67">
        <v>0</v>
      </c>
      <c r="M59" s="13"/>
      <c r="N59" s="13"/>
      <c r="O59" s="217"/>
      <c r="P59" s="13"/>
      <c r="Q59" s="13"/>
      <c r="R59" s="13"/>
      <c r="S59" s="13"/>
      <c r="T59" s="13"/>
      <c r="U59" s="13"/>
      <c r="V59" s="57">
        <f t="shared" si="0"/>
        <v>1500</v>
      </c>
    </row>
    <row r="60" spans="1:22" s="1" customFormat="1" ht="15.75" customHeight="1">
      <c r="A60" s="12">
        <v>46</v>
      </c>
      <c r="B60" s="162" t="s">
        <v>63</v>
      </c>
      <c r="C60" s="188">
        <v>6.04</v>
      </c>
      <c r="D60" s="182">
        <v>50000</v>
      </c>
      <c r="E60" s="29">
        <v>18532.5</v>
      </c>
      <c r="F60" s="29"/>
      <c r="G60" s="21"/>
      <c r="H60" s="42"/>
      <c r="I60" s="55"/>
      <c r="J60" s="80">
        <v>40000</v>
      </c>
      <c r="K60" s="63"/>
      <c r="L60" s="67">
        <v>0</v>
      </c>
      <c r="M60" s="13"/>
      <c r="N60" s="13"/>
      <c r="O60" s="217">
        <v>16419.830000000002</v>
      </c>
      <c r="P60" s="13">
        <v>27007.31</v>
      </c>
      <c r="Q60" s="13"/>
      <c r="R60" s="13">
        <v>20699.810000000001</v>
      </c>
      <c r="S60" s="13"/>
      <c r="T60" s="13"/>
      <c r="U60" s="13"/>
      <c r="V60" s="57">
        <f t="shared" si="0"/>
        <v>-14126.950000000004</v>
      </c>
    </row>
    <row r="61" spans="1:22" s="1" customFormat="1" ht="15.75" customHeight="1">
      <c r="A61" s="12">
        <v>47</v>
      </c>
      <c r="B61" s="162" t="s">
        <v>64</v>
      </c>
      <c r="C61" s="188">
        <v>6.05</v>
      </c>
      <c r="D61" s="41">
        <v>40000</v>
      </c>
      <c r="E61" s="28">
        <v>12500</v>
      </c>
      <c r="F61" s="28"/>
      <c r="G61" s="21"/>
      <c r="H61" s="42"/>
      <c r="I61" s="55"/>
      <c r="J61" s="80">
        <v>30000</v>
      </c>
      <c r="K61" s="63"/>
      <c r="L61" s="67">
        <v>0</v>
      </c>
      <c r="M61" s="13"/>
      <c r="N61" s="13">
        <v>23543</v>
      </c>
      <c r="O61" s="217"/>
      <c r="P61" s="183">
        <v>14215</v>
      </c>
      <c r="Q61" s="13"/>
      <c r="R61" s="13"/>
      <c r="S61" s="13"/>
      <c r="T61" s="234"/>
      <c r="U61" s="13"/>
      <c r="V61" s="57">
        <f t="shared" si="0"/>
        <v>2242</v>
      </c>
    </row>
    <row r="62" spans="1:22" s="1" customFormat="1" ht="15.75" customHeight="1">
      <c r="A62" s="12">
        <v>48</v>
      </c>
      <c r="B62" s="162" t="s">
        <v>65</v>
      </c>
      <c r="C62" s="188">
        <v>6.06</v>
      </c>
      <c r="D62" s="41">
        <v>18000</v>
      </c>
      <c r="E62" s="30">
        <v>7500</v>
      </c>
      <c r="F62" s="30"/>
      <c r="G62" s="21"/>
      <c r="H62" s="42"/>
      <c r="I62" s="55"/>
      <c r="J62" s="80">
        <v>9800</v>
      </c>
      <c r="K62" s="63"/>
      <c r="L62" s="67">
        <v>0</v>
      </c>
      <c r="M62" s="13"/>
      <c r="N62" s="13"/>
      <c r="O62" s="217"/>
      <c r="P62" s="13"/>
      <c r="Q62" s="13"/>
      <c r="R62" s="13"/>
      <c r="S62" s="13"/>
      <c r="T62" s="234"/>
      <c r="U62" s="13"/>
      <c r="V62" s="57">
        <f t="shared" si="0"/>
        <v>18000</v>
      </c>
    </row>
    <row r="63" spans="1:22" s="1" customFormat="1" ht="15.75" customHeight="1">
      <c r="A63" s="12">
        <v>49</v>
      </c>
      <c r="B63" s="162" t="s">
        <v>105</v>
      </c>
      <c r="C63" s="188">
        <v>6.07</v>
      </c>
      <c r="D63" s="41">
        <v>2800</v>
      </c>
      <c r="E63" s="30"/>
      <c r="F63" s="30"/>
      <c r="G63" s="21"/>
      <c r="H63" s="42"/>
      <c r="I63" s="55"/>
      <c r="J63" s="80">
        <v>5600</v>
      </c>
      <c r="K63" s="63"/>
      <c r="L63" s="67">
        <v>0</v>
      </c>
      <c r="M63" s="13"/>
      <c r="N63" s="13"/>
      <c r="O63" s="217"/>
      <c r="P63" s="13"/>
      <c r="Q63" s="13"/>
      <c r="R63" s="13"/>
      <c r="S63" s="13"/>
      <c r="T63" s="234"/>
      <c r="U63" s="13"/>
      <c r="V63" s="57">
        <f t="shared" si="0"/>
        <v>2800</v>
      </c>
    </row>
    <row r="64" spans="1:22" s="1" customFormat="1" ht="15.75" customHeight="1">
      <c r="A64" s="12">
        <v>50</v>
      </c>
      <c r="B64" s="171" t="s">
        <v>66</v>
      </c>
      <c r="C64" s="198">
        <v>6.08</v>
      </c>
      <c r="D64" s="41">
        <v>15000</v>
      </c>
      <c r="E64" s="29">
        <v>3500</v>
      </c>
      <c r="F64" s="29"/>
      <c r="G64" s="21"/>
      <c r="H64" s="42"/>
      <c r="I64" s="55"/>
      <c r="J64" s="80">
        <v>9000</v>
      </c>
      <c r="K64" s="63"/>
      <c r="L64" s="67">
        <v>0</v>
      </c>
      <c r="M64" s="13"/>
      <c r="N64" s="13"/>
      <c r="O64" s="217"/>
      <c r="P64" s="13"/>
      <c r="Q64" s="13"/>
      <c r="R64" s="13"/>
      <c r="S64" s="13"/>
      <c r="T64" s="234"/>
      <c r="U64" s="13"/>
      <c r="V64" s="57">
        <f t="shared" si="0"/>
        <v>15000</v>
      </c>
    </row>
    <row r="65" spans="1:22" s="1" customFormat="1" ht="15.75" customHeight="1">
      <c r="A65" s="12">
        <v>51</v>
      </c>
      <c r="B65" s="162" t="s">
        <v>67</v>
      </c>
      <c r="C65" s="188">
        <v>6.09</v>
      </c>
      <c r="D65" s="41">
        <v>63000</v>
      </c>
      <c r="E65" s="29">
        <v>8500</v>
      </c>
      <c r="F65" s="29"/>
      <c r="G65" s="21"/>
      <c r="H65" s="42"/>
      <c r="I65" s="55"/>
      <c r="J65" s="80">
        <v>42000</v>
      </c>
      <c r="K65" s="63"/>
      <c r="L65" s="67">
        <v>0</v>
      </c>
      <c r="M65" s="13"/>
      <c r="N65" s="13"/>
      <c r="O65" s="217"/>
      <c r="P65" s="13"/>
      <c r="Q65" s="13"/>
      <c r="R65" s="13"/>
      <c r="S65" s="13"/>
      <c r="T65" s="13"/>
      <c r="U65" s="13"/>
      <c r="V65" s="57">
        <f t="shared" si="0"/>
        <v>63000</v>
      </c>
    </row>
    <row r="66" spans="1:22" s="1" customFormat="1" ht="15.75" customHeight="1">
      <c r="A66" s="12">
        <v>52</v>
      </c>
      <c r="B66" s="162" t="s">
        <v>68</v>
      </c>
      <c r="C66" s="188">
        <v>6.1</v>
      </c>
      <c r="D66" s="41">
        <v>25000</v>
      </c>
      <c r="E66" s="29">
        <v>3000</v>
      </c>
      <c r="F66" s="29"/>
      <c r="G66" s="21"/>
      <c r="H66" s="42"/>
      <c r="I66" s="55"/>
      <c r="J66" s="80">
        <v>9000</v>
      </c>
      <c r="K66" s="63"/>
      <c r="L66" s="67">
        <v>0</v>
      </c>
      <c r="M66" s="13"/>
      <c r="N66" s="13"/>
      <c r="O66" s="217"/>
      <c r="P66" s="13"/>
      <c r="Q66" s="13"/>
      <c r="R66" s="13"/>
      <c r="S66" s="13"/>
      <c r="T66" s="13"/>
      <c r="U66" s="13"/>
      <c r="V66" s="57">
        <f t="shared" si="0"/>
        <v>25000</v>
      </c>
    </row>
    <row r="67" spans="1:22" s="1" customFormat="1" ht="15.75" customHeight="1">
      <c r="A67" s="12">
        <v>53</v>
      </c>
      <c r="B67" s="162" t="s">
        <v>69</v>
      </c>
      <c r="C67" s="188">
        <v>6.11</v>
      </c>
      <c r="D67" s="41">
        <v>0</v>
      </c>
      <c r="E67" s="29"/>
      <c r="F67" s="29"/>
      <c r="G67" s="21"/>
      <c r="H67" s="42"/>
      <c r="I67" s="55"/>
      <c r="J67" s="80">
        <v>0</v>
      </c>
      <c r="K67" s="63"/>
      <c r="L67" s="67">
        <v>0</v>
      </c>
      <c r="M67" s="13"/>
      <c r="N67" s="13"/>
      <c r="O67" s="226"/>
      <c r="P67" s="13"/>
      <c r="Q67" s="13"/>
      <c r="R67" s="13"/>
      <c r="S67" s="13"/>
      <c r="T67" s="13"/>
      <c r="U67" s="13"/>
      <c r="V67" s="57">
        <f t="shared" si="0"/>
        <v>0</v>
      </c>
    </row>
    <row r="68" spans="1:22" s="1" customFormat="1" ht="15.75" customHeight="1">
      <c r="A68" s="12">
        <v>54</v>
      </c>
      <c r="B68" s="162" t="s">
        <v>70</v>
      </c>
      <c r="C68" s="188">
        <v>6.12</v>
      </c>
      <c r="D68" s="41">
        <v>10000</v>
      </c>
      <c r="E68" s="29"/>
      <c r="F68" s="29"/>
      <c r="G68" s="21"/>
      <c r="H68" s="42"/>
      <c r="I68" s="55"/>
      <c r="J68" s="80">
        <v>0</v>
      </c>
      <c r="K68" s="63"/>
      <c r="L68" s="67">
        <v>0</v>
      </c>
      <c r="M68" s="13"/>
      <c r="N68" s="13"/>
      <c r="O68" s="217">
        <v>9580.77</v>
      </c>
      <c r="P68" s="13"/>
      <c r="Q68" s="13"/>
      <c r="R68" s="13"/>
      <c r="S68" s="13"/>
      <c r="T68" s="13"/>
      <c r="U68" s="13"/>
      <c r="V68" s="57">
        <f t="shared" si="0"/>
        <v>419.22999999999956</v>
      </c>
    </row>
    <row r="69" spans="1:22" s="1" customFormat="1" ht="15.75" customHeight="1" thickBot="1">
      <c r="A69" s="141">
        <v>55</v>
      </c>
      <c r="B69" s="163" t="s">
        <v>71</v>
      </c>
      <c r="C69" s="196">
        <v>6.13</v>
      </c>
      <c r="D69" s="149">
        <v>5500</v>
      </c>
      <c r="E69" s="150"/>
      <c r="F69" s="150"/>
      <c r="G69" s="151"/>
      <c r="H69" s="152"/>
      <c r="I69" s="55"/>
      <c r="J69" s="154">
        <v>0</v>
      </c>
      <c r="K69" s="63"/>
      <c r="L69" s="158">
        <v>0</v>
      </c>
      <c r="M69" s="156"/>
      <c r="N69" s="156"/>
      <c r="O69" s="224"/>
      <c r="P69" s="156"/>
      <c r="Q69" s="156"/>
      <c r="R69" s="156"/>
      <c r="S69" s="156"/>
      <c r="T69" s="156"/>
      <c r="U69" s="156"/>
      <c r="V69" s="57">
        <f t="shared" si="0"/>
        <v>5500</v>
      </c>
    </row>
    <row r="70" spans="1:22" s="1" customFormat="1" ht="15.75" customHeight="1" thickTop="1">
      <c r="A70" s="12">
        <v>56</v>
      </c>
      <c r="B70" s="164" t="s">
        <v>72</v>
      </c>
      <c r="C70" s="199">
        <v>7.01</v>
      </c>
      <c r="D70" s="43">
        <v>12000</v>
      </c>
      <c r="E70" s="32"/>
      <c r="F70" s="32"/>
      <c r="G70" s="20"/>
      <c r="H70" s="44"/>
      <c r="I70" s="55"/>
      <c r="J70" s="80">
        <v>12000</v>
      </c>
      <c r="K70" s="63"/>
      <c r="L70" s="159">
        <v>0</v>
      </c>
      <c r="M70" s="160"/>
      <c r="N70" s="22"/>
      <c r="O70" s="227"/>
      <c r="P70" s="22"/>
      <c r="Q70" s="22"/>
      <c r="R70" s="22"/>
      <c r="S70" s="22"/>
      <c r="T70" s="237"/>
      <c r="U70" s="22"/>
      <c r="V70" s="57">
        <f t="shared" si="0"/>
        <v>12000</v>
      </c>
    </row>
    <row r="71" spans="1:22" s="1" customFormat="1" ht="15.75" customHeight="1">
      <c r="A71" s="12">
        <v>57</v>
      </c>
      <c r="B71" s="164" t="s">
        <v>107</v>
      </c>
      <c r="C71" s="199">
        <v>7.02</v>
      </c>
      <c r="D71" s="43">
        <v>0</v>
      </c>
      <c r="E71" s="32"/>
      <c r="F71" s="32"/>
      <c r="G71" s="20"/>
      <c r="H71" s="44"/>
      <c r="I71" s="55"/>
      <c r="J71" s="80">
        <v>0</v>
      </c>
      <c r="K71" s="63"/>
      <c r="L71" s="68">
        <v>0</v>
      </c>
      <c r="M71" s="14"/>
      <c r="N71" s="13"/>
      <c r="O71" s="225"/>
      <c r="P71" s="13"/>
      <c r="Q71" s="13"/>
      <c r="R71" s="13"/>
      <c r="S71" s="13"/>
      <c r="T71" s="234"/>
      <c r="U71" s="13"/>
      <c r="V71" s="57">
        <f t="shared" si="0"/>
        <v>0</v>
      </c>
    </row>
    <row r="72" spans="1:22" s="1" customFormat="1" ht="15.75" customHeight="1">
      <c r="A72" s="12">
        <v>58</v>
      </c>
      <c r="B72" s="164" t="s">
        <v>97</v>
      </c>
      <c r="C72" s="199">
        <v>7.03</v>
      </c>
      <c r="D72" s="43">
        <v>0</v>
      </c>
      <c r="E72" s="32"/>
      <c r="F72" s="32"/>
      <c r="G72" s="20"/>
      <c r="H72" s="44"/>
      <c r="I72" s="55"/>
      <c r="J72" s="80">
        <v>0</v>
      </c>
      <c r="K72" s="63"/>
      <c r="L72" s="68">
        <v>0</v>
      </c>
      <c r="M72" s="14"/>
      <c r="N72" s="13"/>
      <c r="O72" s="225"/>
      <c r="P72" s="13"/>
      <c r="Q72" s="13"/>
      <c r="R72" s="13"/>
      <c r="S72" s="13"/>
      <c r="T72" s="234"/>
      <c r="U72" s="13"/>
      <c r="V72" s="57">
        <f t="shared" si="0"/>
        <v>0</v>
      </c>
    </row>
    <row r="73" spans="1:22" s="1" customFormat="1" ht="15.75" customHeight="1">
      <c r="A73" s="12">
        <v>59</v>
      </c>
      <c r="B73" s="164" t="s">
        <v>111</v>
      </c>
      <c r="C73" s="199">
        <v>7.04</v>
      </c>
      <c r="D73" s="43">
        <v>0</v>
      </c>
      <c r="E73" s="32"/>
      <c r="F73" s="32"/>
      <c r="G73" s="20"/>
      <c r="H73" s="44"/>
      <c r="I73" s="55"/>
      <c r="J73" s="80">
        <v>0</v>
      </c>
      <c r="K73" s="63"/>
      <c r="L73" s="68">
        <v>0</v>
      </c>
      <c r="M73" s="14"/>
      <c r="N73" s="13"/>
      <c r="O73" s="225"/>
      <c r="P73" s="13"/>
      <c r="Q73" s="13"/>
      <c r="R73" s="13"/>
      <c r="S73" s="13"/>
      <c r="T73" s="234"/>
      <c r="U73" s="13"/>
      <c r="V73" s="57">
        <f t="shared" si="0"/>
        <v>0</v>
      </c>
    </row>
    <row r="74" spans="1:22" s="1" customFormat="1" ht="15.75" customHeight="1">
      <c r="A74" s="12">
        <v>60</v>
      </c>
      <c r="B74" s="164" t="s">
        <v>96</v>
      </c>
      <c r="C74" s="199">
        <v>7.05</v>
      </c>
      <c r="D74" s="43">
        <v>6500</v>
      </c>
      <c r="E74" s="32"/>
      <c r="F74" s="32"/>
      <c r="G74" s="20"/>
      <c r="H74" s="44"/>
      <c r="I74" s="55"/>
      <c r="J74" s="80">
        <v>6500</v>
      </c>
      <c r="K74" s="63"/>
      <c r="L74" s="68">
        <v>0</v>
      </c>
      <c r="M74" s="14"/>
      <c r="N74" s="13"/>
      <c r="O74" s="225"/>
      <c r="P74" s="13"/>
      <c r="Q74" s="13"/>
      <c r="R74" s="13"/>
      <c r="S74" s="13"/>
      <c r="T74" s="234"/>
      <c r="U74" s="13"/>
      <c r="V74" s="57">
        <f t="shared" si="0"/>
        <v>6500</v>
      </c>
    </row>
    <row r="75" spans="1:22" s="1" customFormat="1" ht="15.75" customHeight="1">
      <c r="A75" s="12">
        <v>61</v>
      </c>
      <c r="B75" s="172" t="s">
        <v>123</v>
      </c>
      <c r="C75" s="200">
        <v>7.06</v>
      </c>
      <c r="D75" s="43">
        <v>15000</v>
      </c>
      <c r="E75" s="32"/>
      <c r="F75" s="32"/>
      <c r="G75" s="20"/>
      <c r="H75" s="44"/>
      <c r="I75" s="55"/>
      <c r="J75" s="80">
        <v>30000</v>
      </c>
      <c r="K75" s="63"/>
      <c r="L75" s="68">
        <v>0</v>
      </c>
      <c r="M75" s="14"/>
      <c r="N75" s="13"/>
      <c r="O75" s="225"/>
      <c r="P75" s="13"/>
      <c r="Q75" s="13"/>
      <c r="R75" s="13">
        <v>6300.42</v>
      </c>
      <c r="S75" s="13"/>
      <c r="T75" s="234"/>
      <c r="U75" s="13"/>
      <c r="V75" s="57">
        <f t="shared" si="0"/>
        <v>8699.58</v>
      </c>
    </row>
    <row r="76" spans="1:22" s="1" customFormat="1" ht="15.75" customHeight="1">
      <c r="A76" s="12">
        <v>62</v>
      </c>
      <c r="B76" s="164" t="s">
        <v>73</v>
      </c>
      <c r="C76" s="199">
        <v>7.07</v>
      </c>
      <c r="D76" s="43">
        <v>0</v>
      </c>
      <c r="E76" s="32">
        <v>7500</v>
      </c>
      <c r="F76" s="32"/>
      <c r="G76" s="20"/>
      <c r="H76" s="44"/>
      <c r="I76" s="55"/>
      <c r="J76" s="80">
        <v>25000</v>
      </c>
      <c r="K76" s="63"/>
      <c r="L76" s="68">
        <v>0</v>
      </c>
      <c r="M76" s="14"/>
      <c r="N76" s="13"/>
      <c r="O76" s="225"/>
      <c r="P76" s="13"/>
      <c r="Q76" s="13"/>
      <c r="R76" s="13"/>
      <c r="S76" s="13"/>
      <c r="T76" s="234"/>
      <c r="U76" s="13"/>
      <c r="V76" s="57">
        <f t="shared" ref="V76:V94" si="1">SUM(D76+G76+H76-L76-M76-N76-O76-P76-R76-S76-T76-U76)</f>
        <v>0</v>
      </c>
    </row>
    <row r="77" spans="1:22" s="1" customFormat="1" ht="16" customHeight="1" thickBot="1">
      <c r="A77" s="141">
        <v>63</v>
      </c>
      <c r="B77" s="163" t="s">
        <v>108</v>
      </c>
      <c r="C77" s="196">
        <v>7.08</v>
      </c>
      <c r="D77" s="149">
        <v>0</v>
      </c>
      <c r="E77" s="150">
        <v>48312</v>
      </c>
      <c r="F77" s="150"/>
      <c r="G77" s="151"/>
      <c r="H77" s="152"/>
      <c r="I77" s="55"/>
      <c r="J77" s="154">
        <v>6500</v>
      </c>
      <c r="K77" s="63"/>
      <c r="L77" s="158">
        <v>0</v>
      </c>
      <c r="M77" s="156"/>
      <c r="N77" s="156"/>
      <c r="O77" s="224"/>
      <c r="P77" s="184"/>
      <c r="Q77" s="156"/>
      <c r="R77" s="156"/>
      <c r="S77" s="156"/>
      <c r="T77" s="156"/>
      <c r="U77" s="156"/>
      <c r="V77" s="57">
        <f t="shared" si="1"/>
        <v>0</v>
      </c>
    </row>
    <row r="78" spans="1:22" s="1" customFormat="1" ht="18" customHeight="1" thickTop="1">
      <c r="A78" s="12">
        <v>64</v>
      </c>
      <c r="B78" s="164" t="s">
        <v>103</v>
      </c>
      <c r="C78" s="199">
        <v>8.01</v>
      </c>
      <c r="D78" s="43">
        <v>5000</v>
      </c>
      <c r="E78" s="32"/>
      <c r="F78" s="32"/>
      <c r="G78" s="20"/>
      <c r="H78" s="44"/>
      <c r="I78" s="55"/>
      <c r="J78" s="80">
        <v>5000</v>
      </c>
      <c r="K78" s="63"/>
      <c r="L78" s="159">
        <v>0</v>
      </c>
      <c r="M78" s="22">
        <v>56.25</v>
      </c>
      <c r="N78" s="22">
        <v>82.22</v>
      </c>
      <c r="O78" s="223">
        <v>51.35</v>
      </c>
      <c r="P78" s="185">
        <v>337.57</v>
      </c>
      <c r="Q78" s="22"/>
      <c r="R78" s="22">
        <v>436.51</v>
      </c>
      <c r="S78" s="22"/>
      <c r="T78" s="22"/>
      <c r="U78" s="22"/>
      <c r="V78" s="57">
        <f t="shared" si="1"/>
        <v>4036.0999999999995</v>
      </c>
    </row>
    <row r="79" spans="1:22" s="1" customFormat="1" ht="15.75" customHeight="1">
      <c r="A79" s="12">
        <v>65</v>
      </c>
      <c r="B79" s="164" t="s">
        <v>74</v>
      </c>
      <c r="C79" s="199">
        <v>8.02</v>
      </c>
      <c r="D79" s="43">
        <v>4000</v>
      </c>
      <c r="E79" s="32"/>
      <c r="F79" s="32"/>
      <c r="G79" s="20"/>
      <c r="H79" s="44"/>
      <c r="I79" s="55"/>
      <c r="J79" s="80">
        <v>3500</v>
      </c>
      <c r="K79" s="63"/>
      <c r="L79" s="68">
        <v>0</v>
      </c>
      <c r="M79" s="13"/>
      <c r="N79" s="13">
        <v>1695</v>
      </c>
      <c r="O79" s="217"/>
      <c r="P79" s="22">
        <v>2485</v>
      </c>
      <c r="Q79" s="13"/>
      <c r="R79" s="13">
        <v>1330.17</v>
      </c>
      <c r="S79" s="13"/>
      <c r="T79" s="13"/>
      <c r="U79" s="13"/>
      <c r="V79" s="57">
        <f t="shared" si="1"/>
        <v>-1510.17</v>
      </c>
    </row>
    <row r="80" spans="1:22" s="1" customFormat="1" ht="15.75" customHeight="1">
      <c r="A80" s="12">
        <v>66</v>
      </c>
      <c r="B80" s="164" t="s">
        <v>75</v>
      </c>
      <c r="C80" s="199">
        <v>8.0299999999999994</v>
      </c>
      <c r="D80" s="43">
        <v>2000</v>
      </c>
      <c r="E80" s="32"/>
      <c r="F80" s="32"/>
      <c r="G80" s="20"/>
      <c r="H80" s="44"/>
      <c r="I80" s="55"/>
      <c r="J80" s="80">
        <v>2000</v>
      </c>
      <c r="K80" s="63"/>
      <c r="L80" s="68">
        <v>0</v>
      </c>
      <c r="M80" s="13">
        <v>448.92</v>
      </c>
      <c r="N80" s="13">
        <v>587.36</v>
      </c>
      <c r="O80" s="217">
        <v>175.11</v>
      </c>
      <c r="P80" s="13">
        <v>350.51</v>
      </c>
      <c r="Q80" s="13"/>
      <c r="R80" s="13">
        <v>346.76</v>
      </c>
      <c r="S80" s="13"/>
      <c r="T80" s="13"/>
      <c r="U80" s="13"/>
      <c r="V80" s="57">
        <f t="shared" si="1"/>
        <v>91.339999999999918</v>
      </c>
    </row>
    <row r="81" spans="1:22" s="1" customFormat="1" ht="15.75" customHeight="1" thickBot="1">
      <c r="A81" s="141">
        <v>67</v>
      </c>
      <c r="B81" s="163" t="s">
        <v>76</v>
      </c>
      <c r="C81" s="196">
        <v>8.0399999999999991</v>
      </c>
      <c r="D81" s="149">
        <v>5000</v>
      </c>
      <c r="E81" s="150"/>
      <c r="F81" s="150"/>
      <c r="G81" s="151"/>
      <c r="H81" s="152"/>
      <c r="I81" s="55"/>
      <c r="J81" s="154">
        <v>1500</v>
      </c>
      <c r="K81" s="63"/>
      <c r="L81" s="158">
        <v>0</v>
      </c>
      <c r="M81" s="156"/>
      <c r="N81" s="156"/>
      <c r="O81" s="224"/>
      <c r="P81" s="156"/>
      <c r="Q81" s="156"/>
      <c r="R81" s="156"/>
      <c r="S81" s="156"/>
      <c r="T81" s="156"/>
      <c r="U81" s="156"/>
      <c r="V81" s="57">
        <f t="shared" si="1"/>
        <v>5000</v>
      </c>
    </row>
    <row r="82" spans="1:22" s="1" customFormat="1" ht="15.75" customHeight="1" thickTop="1">
      <c r="A82" s="12">
        <v>68</v>
      </c>
      <c r="B82" s="164" t="s">
        <v>77</v>
      </c>
      <c r="C82" s="199">
        <v>9.01</v>
      </c>
      <c r="D82" s="43">
        <v>6170</v>
      </c>
      <c r="E82" s="32"/>
      <c r="F82" s="32"/>
      <c r="G82" s="20"/>
      <c r="H82" s="44"/>
      <c r="I82" s="55"/>
      <c r="J82" s="80">
        <v>0</v>
      </c>
      <c r="K82" s="63"/>
      <c r="L82" s="159">
        <v>0</v>
      </c>
      <c r="M82" s="22"/>
      <c r="N82" s="22"/>
      <c r="O82" s="223"/>
      <c r="P82" s="22"/>
      <c r="Q82" s="22"/>
      <c r="R82" s="22"/>
      <c r="T82" s="22"/>
      <c r="U82" s="22"/>
      <c r="V82" s="57">
        <f t="shared" si="1"/>
        <v>6170</v>
      </c>
    </row>
    <row r="83" spans="1:22" s="1" customFormat="1" ht="17" customHeight="1">
      <c r="A83" s="12">
        <v>69</v>
      </c>
      <c r="B83" s="164" t="s">
        <v>101</v>
      </c>
      <c r="C83" s="199">
        <v>9.02</v>
      </c>
      <c r="D83" s="43">
        <v>4500</v>
      </c>
      <c r="E83" s="32"/>
      <c r="F83" s="32"/>
      <c r="G83" s="20"/>
      <c r="H83" s="44"/>
      <c r="I83" s="55"/>
      <c r="J83" s="80">
        <v>4500</v>
      </c>
      <c r="K83" s="63"/>
      <c r="L83" s="68">
        <v>0</v>
      </c>
      <c r="M83" s="13"/>
      <c r="N83" s="13"/>
      <c r="O83" s="217"/>
      <c r="P83" s="13"/>
      <c r="Q83" s="13"/>
      <c r="R83" s="13"/>
      <c r="S83" s="13"/>
      <c r="T83" s="234"/>
      <c r="U83" s="13"/>
      <c r="V83" s="57">
        <f t="shared" si="1"/>
        <v>4500</v>
      </c>
    </row>
    <row r="84" spans="1:22" s="1" customFormat="1" ht="16" customHeight="1">
      <c r="A84" s="12">
        <v>70</v>
      </c>
      <c r="B84" s="164" t="s">
        <v>100</v>
      </c>
      <c r="C84" s="199">
        <v>9.0299999999999994</v>
      </c>
      <c r="D84" s="43">
        <v>12000</v>
      </c>
      <c r="E84" s="32"/>
      <c r="F84" s="32"/>
      <c r="G84" s="20"/>
      <c r="H84" s="44"/>
      <c r="I84" s="55"/>
      <c r="J84" s="80">
        <v>5000</v>
      </c>
      <c r="K84" s="63"/>
      <c r="L84" s="68">
        <v>0</v>
      </c>
      <c r="M84" s="13"/>
      <c r="N84" s="13"/>
      <c r="O84" s="217"/>
      <c r="P84" s="13"/>
      <c r="Q84" s="13"/>
      <c r="R84" s="13"/>
      <c r="S84" s="13"/>
      <c r="T84" s="13"/>
      <c r="U84" s="13"/>
      <c r="V84" s="57">
        <f t="shared" si="1"/>
        <v>12000</v>
      </c>
    </row>
    <row r="85" spans="1:22" s="1" customFormat="1" ht="15.75" customHeight="1" thickBot="1">
      <c r="A85" s="141">
        <v>71</v>
      </c>
      <c r="B85" s="170" t="s">
        <v>78</v>
      </c>
      <c r="C85" s="195">
        <v>9.0399999999999991</v>
      </c>
      <c r="D85" s="149">
        <v>170899.68</v>
      </c>
      <c r="E85" s="150"/>
      <c r="F85" s="150"/>
      <c r="G85" s="151"/>
      <c r="H85" s="152"/>
      <c r="I85" s="55"/>
      <c r="J85" s="154">
        <v>21812.400000000001</v>
      </c>
      <c r="K85" s="63"/>
      <c r="L85" s="68">
        <v>0</v>
      </c>
      <c r="M85" s="156">
        <v>13420.28</v>
      </c>
      <c r="N85" s="156">
        <v>6637.12</v>
      </c>
      <c r="O85" s="224">
        <v>12903.03</v>
      </c>
      <c r="P85" s="156">
        <v>47089.36</v>
      </c>
      <c r="Q85" s="156"/>
      <c r="R85" s="156">
        <v>11792.12</v>
      </c>
      <c r="S85" s="156"/>
      <c r="T85" s="156"/>
      <c r="U85" s="156"/>
      <c r="V85" s="57">
        <f t="shared" si="1"/>
        <v>79057.77</v>
      </c>
    </row>
    <row r="86" spans="1:22" s="1" customFormat="1" ht="16" customHeight="1" thickTop="1">
      <c r="A86" s="12">
        <v>72</v>
      </c>
      <c r="B86" s="164" t="s">
        <v>79</v>
      </c>
      <c r="C86" s="199">
        <v>10.01</v>
      </c>
      <c r="D86" s="43">
        <v>4200</v>
      </c>
      <c r="E86" s="32"/>
      <c r="F86" s="32"/>
      <c r="G86" s="20"/>
      <c r="H86" s="44"/>
      <c r="I86" s="55"/>
      <c r="J86" s="80">
        <v>4150.6499999999996</v>
      </c>
      <c r="K86" s="63"/>
      <c r="L86" s="238">
        <v>0</v>
      </c>
      <c r="M86" s="22">
        <v>3762</v>
      </c>
      <c r="N86" s="22"/>
      <c r="O86" s="223"/>
      <c r="P86" s="22"/>
      <c r="Q86" s="22"/>
      <c r="R86" s="22"/>
      <c r="S86" s="22"/>
      <c r="T86" s="22"/>
      <c r="U86" s="22"/>
      <c r="V86" s="57">
        <f t="shared" si="1"/>
        <v>438</v>
      </c>
    </row>
    <row r="87" spans="1:22" s="1" customFormat="1" ht="16" customHeight="1">
      <c r="A87" s="12">
        <v>73</v>
      </c>
      <c r="B87" s="164" t="s">
        <v>104</v>
      </c>
      <c r="C87" s="199">
        <v>10.02</v>
      </c>
      <c r="D87" s="43">
        <v>5000</v>
      </c>
      <c r="E87" s="32"/>
      <c r="F87" s="32"/>
      <c r="G87" s="20"/>
      <c r="H87" s="44"/>
      <c r="I87" s="55"/>
      <c r="J87" s="80">
        <v>5000</v>
      </c>
      <c r="K87" s="63"/>
      <c r="L87" s="238">
        <v>0</v>
      </c>
      <c r="M87" s="22">
        <v>5000</v>
      </c>
      <c r="N87" s="22"/>
      <c r="O87" s="223"/>
      <c r="P87" s="22"/>
      <c r="Q87" s="22"/>
      <c r="R87" s="22"/>
      <c r="S87" s="22"/>
      <c r="T87" s="22"/>
      <c r="U87" s="22"/>
      <c r="V87" s="57">
        <f t="shared" si="1"/>
        <v>0</v>
      </c>
    </row>
    <row r="88" spans="1:22" s="1" customFormat="1" ht="16" customHeight="1">
      <c r="A88" s="12">
        <v>74</v>
      </c>
      <c r="B88" s="164" t="s">
        <v>99</v>
      </c>
      <c r="C88" s="199">
        <v>10.029999999999999</v>
      </c>
      <c r="D88" s="43">
        <v>55000</v>
      </c>
      <c r="E88" s="32"/>
      <c r="F88" s="32"/>
      <c r="G88" s="20"/>
      <c r="H88" s="44"/>
      <c r="I88" s="55"/>
      <c r="J88" s="80">
        <v>30000</v>
      </c>
      <c r="K88" s="63"/>
      <c r="L88" s="68">
        <v>0</v>
      </c>
      <c r="M88" s="13">
        <v>6875</v>
      </c>
      <c r="N88" s="13">
        <v>8000</v>
      </c>
      <c r="O88" s="217">
        <v>8000</v>
      </c>
      <c r="P88" s="13">
        <v>8000</v>
      </c>
      <c r="Q88" s="13"/>
      <c r="R88" s="13">
        <v>10000</v>
      </c>
      <c r="S88" s="269"/>
      <c r="T88" s="13"/>
      <c r="U88" s="13"/>
      <c r="V88" s="57">
        <f t="shared" si="1"/>
        <v>14125</v>
      </c>
    </row>
    <row r="89" spans="1:22" s="1" customFormat="1" ht="15.75" customHeight="1">
      <c r="A89" s="12">
        <v>75</v>
      </c>
      <c r="B89" s="172" t="s">
        <v>80</v>
      </c>
      <c r="C89" s="200">
        <v>10.039999999999999</v>
      </c>
      <c r="D89" s="43">
        <v>560000</v>
      </c>
      <c r="E89" s="32"/>
      <c r="F89" s="32"/>
      <c r="G89" s="20"/>
      <c r="H89" s="44"/>
      <c r="I89" s="55"/>
      <c r="J89" s="80">
        <v>460000</v>
      </c>
      <c r="K89" s="63"/>
      <c r="L89" s="68">
        <v>250500</v>
      </c>
      <c r="M89" s="14">
        <v>38750</v>
      </c>
      <c r="N89" s="13">
        <v>45000</v>
      </c>
      <c r="O89" s="217">
        <v>45000</v>
      </c>
      <c r="P89" s="13">
        <v>45000</v>
      </c>
      <c r="Q89" s="13"/>
      <c r="R89" s="13">
        <v>50000</v>
      </c>
      <c r="T89" s="13"/>
      <c r="U89" s="13"/>
      <c r="V89" s="57">
        <f t="shared" si="1"/>
        <v>85750</v>
      </c>
    </row>
    <row r="90" spans="1:22" s="1" customFormat="1" ht="18" customHeight="1" thickBot="1">
      <c r="A90" s="141">
        <v>76</v>
      </c>
      <c r="B90" s="163" t="s">
        <v>102</v>
      </c>
      <c r="C90" s="196">
        <v>10.050000000000001</v>
      </c>
      <c r="D90" s="149">
        <v>8000</v>
      </c>
      <c r="E90" s="150"/>
      <c r="F90" s="150"/>
      <c r="G90" s="151"/>
      <c r="H90" s="152"/>
      <c r="I90" s="55"/>
      <c r="J90" s="154">
        <v>8000</v>
      </c>
      <c r="K90" s="63"/>
      <c r="L90" s="158">
        <v>0</v>
      </c>
      <c r="M90" s="156"/>
      <c r="N90" s="156"/>
      <c r="O90" s="224"/>
      <c r="P90" s="156"/>
      <c r="Q90" s="156"/>
      <c r="R90" s="156"/>
      <c r="S90" s="156"/>
      <c r="T90" s="156"/>
      <c r="U90" s="156"/>
      <c r="V90" s="57">
        <f t="shared" si="1"/>
        <v>8000</v>
      </c>
    </row>
    <row r="91" spans="1:22" s="1" customFormat="1" ht="15.75" customHeight="1" thickTop="1">
      <c r="A91" s="12">
        <v>77</v>
      </c>
      <c r="B91" s="164" t="s">
        <v>81</v>
      </c>
      <c r="C91" s="199">
        <v>11.01</v>
      </c>
      <c r="D91" s="43">
        <v>0</v>
      </c>
      <c r="E91" s="32"/>
      <c r="F91" s="32"/>
      <c r="G91" s="20">
        <v>640000</v>
      </c>
      <c r="H91" s="44"/>
      <c r="I91" s="55"/>
      <c r="J91" s="80">
        <v>650000</v>
      </c>
      <c r="K91" s="63"/>
      <c r="L91" s="159">
        <v>0</v>
      </c>
      <c r="M91" s="160"/>
      <c r="N91" s="22"/>
      <c r="O91" s="223"/>
      <c r="P91" s="22"/>
      <c r="Q91" s="22"/>
      <c r="R91" s="22"/>
      <c r="S91" s="22"/>
      <c r="T91" s="22"/>
      <c r="U91" s="22"/>
      <c r="V91" s="57">
        <v>0</v>
      </c>
    </row>
    <row r="92" spans="1:22" s="1" customFormat="1" ht="15.75" customHeight="1">
      <c r="A92" s="12">
        <v>78</v>
      </c>
      <c r="B92" s="164" t="s">
        <v>82</v>
      </c>
      <c r="C92" s="199">
        <v>11.02</v>
      </c>
      <c r="D92" s="43">
        <v>169830.32</v>
      </c>
      <c r="E92" s="32"/>
      <c r="F92" s="32"/>
      <c r="G92" s="20"/>
      <c r="H92" s="44"/>
      <c r="I92" s="55"/>
      <c r="J92" s="80">
        <v>0</v>
      </c>
      <c r="K92" s="63"/>
      <c r="L92" s="68">
        <v>0</v>
      </c>
      <c r="M92" s="14">
        <v>169830.32</v>
      </c>
      <c r="N92" s="13"/>
      <c r="O92" s="217"/>
      <c r="P92" s="13"/>
      <c r="Q92" s="13"/>
      <c r="R92" s="13"/>
      <c r="S92" s="13"/>
      <c r="T92" s="13"/>
      <c r="U92" s="13"/>
      <c r="V92" s="57">
        <f t="shared" si="1"/>
        <v>0</v>
      </c>
    </row>
    <row r="93" spans="1:22" s="1" customFormat="1" ht="18" customHeight="1" thickBot="1">
      <c r="A93" s="5"/>
      <c r="B93" s="34"/>
      <c r="C93" s="201"/>
      <c r="D93" s="43"/>
      <c r="E93" s="32"/>
      <c r="F93" s="32"/>
      <c r="G93" s="20"/>
      <c r="H93" s="44"/>
      <c r="I93" s="55"/>
      <c r="J93" s="80" t="s">
        <v>91</v>
      </c>
      <c r="K93" s="63"/>
      <c r="L93" s="68"/>
      <c r="M93" s="14"/>
      <c r="N93" s="14"/>
      <c r="O93" s="225"/>
      <c r="P93" s="14"/>
      <c r="Q93" s="14"/>
      <c r="R93" s="14"/>
      <c r="S93" s="14"/>
      <c r="T93" s="14"/>
      <c r="U93" s="186"/>
      <c r="V93" s="128">
        <f>SUM(V11:V92)</f>
        <v>590996.28</v>
      </c>
    </row>
    <row r="94" spans="1:22" ht="17" customHeight="1" thickBot="1">
      <c r="A94" s="6"/>
      <c r="B94" s="165" t="s">
        <v>83</v>
      </c>
      <c r="C94" s="202"/>
      <c r="D94" s="129">
        <f>SUM(D11:D93)</f>
        <v>2504999.9999999995</v>
      </c>
      <c r="E94" s="130">
        <f>SUM(E11:E77)</f>
        <v>423559.55</v>
      </c>
      <c r="F94" s="130"/>
      <c r="G94" s="131"/>
      <c r="H94" s="132">
        <f>SUM(H11:H93)</f>
        <v>0</v>
      </c>
      <c r="I94" s="56"/>
      <c r="J94" s="81">
        <f>SUM(J11:J93)</f>
        <v>2296250</v>
      </c>
      <c r="K94" s="33"/>
      <c r="L94" s="133">
        <f>SUM(L11:L93)</f>
        <v>250500</v>
      </c>
      <c r="M94" s="130">
        <f>SUM(M11:M93)</f>
        <v>469395.83</v>
      </c>
      <c r="N94" s="130">
        <f t="shared" ref="N94:R94" si="2">SUM(N11:N93)</f>
        <v>395788.93999999994</v>
      </c>
      <c r="O94" s="228">
        <f t="shared" si="2"/>
        <v>243058.16</v>
      </c>
      <c r="P94" s="130">
        <f t="shared" si="2"/>
        <v>301722.48</v>
      </c>
      <c r="Q94" s="130">
        <f t="shared" si="2"/>
        <v>0</v>
      </c>
      <c r="R94" s="130">
        <f t="shared" si="2"/>
        <v>253538.31000000006</v>
      </c>
      <c r="S94" s="130">
        <f>SUM(S11:S93)</f>
        <v>0</v>
      </c>
      <c r="T94" s="130"/>
      <c r="U94" s="187">
        <f>SUM(U11:U93)</f>
        <v>0</v>
      </c>
      <c r="V94" s="57">
        <f t="shared" si="1"/>
        <v>590996.27999999956</v>
      </c>
    </row>
    <row r="95" spans="1:22" ht="17" customHeight="1" thickBot="1">
      <c r="A95" s="6"/>
      <c r="B95" s="166" t="s">
        <v>84</v>
      </c>
      <c r="C95" s="203"/>
      <c r="D95" s="48"/>
      <c r="E95" s="45"/>
      <c r="F95" s="45"/>
      <c r="G95" s="46"/>
      <c r="H95" s="47"/>
      <c r="I95" s="56"/>
      <c r="J95" s="33"/>
      <c r="K95" s="33"/>
      <c r="L95" s="69"/>
      <c r="M95" s="140"/>
      <c r="N95" s="140"/>
      <c r="O95" s="229"/>
      <c r="P95" s="140"/>
      <c r="Q95" s="140"/>
      <c r="R95" s="140"/>
      <c r="S95" s="140"/>
      <c r="T95" s="140"/>
      <c r="U95" s="140"/>
      <c r="V95" s="58"/>
    </row>
    <row r="96" spans="1:22" ht="15" thickTop="1" thickBot="1">
      <c r="A96" s="173"/>
      <c r="J96" s="19"/>
      <c r="K96" s="19"/>
      <c r="V96" s="7"/>
    </row>
    <row r="97" spans="1:22" ht="14" thickTop="1">
      <c r="A97" s="173"/>
      <c r="B97" s="82" t="s">
        <v>85</v>
      </c>
      <c r="C97" s="205"/>
      <c r="D97" s="83"/>
      <c r="E97" s="83"/>
      <c r="F97" s="83"/>
      <c r="G97" s="83"/>
      <c r="H97" s="84">
        <f>D94</f>
        <v>2504999.9999999995</v>
      </c>
      <c r="I97" s="7"/>
      <c r="J97" s="136" t="s">
        <v>86</v>
      </c>
      <c r="O97" s="231"/>
      <c r="T97" s="173"/>
      <c r="U97" s="7"/>
    </row>
    <row r="98" spans="1:22">
      <c r="A98" s="173"/>
      <c r="B98" s="85" t="s">
        <v>87</v>
      </c>
      <c r="C98" s="206"/>
      <c r="D98" s="86"/>
      <c r="E98" s="86"/>
      <c r="F98" s="86"/>
      <c r="G98" s="86"/>
      <c r="H98" s="87">
        <f>SUM(G91)</f>
        <v>640000</v>
      </c>
      <c r="I98" s="7"/>
      <c r="J98" s="137" t="s">
        <v>88</v>
      </c>
      <c r="L98" t="s">
        <v>129</v>
      </c>
      <c r="M98" t="s">
        <v>131</v>
      </c>
      <c r="T98" s="254"/>
    </row>
    <row r="99" spans="1:22">
      <c r="A99" s="173"/>
      <c r="B99" s="88" t="s">
        <v>89</v>
      </c>
      <c r="C99" s="207"/>
      <c r="D99" s="89"/>
      <c r="E99" s="89"/>
      <c r="F99" s="89"/>
      <c r="G99" s="89"/>
      <c r="H99" s="90"/>
      <c r="I99" s="7"/>
      <c r="J99" s="134"/>
      <c r="M99" t="s">
        <v>130</v>
      </c>
      <c r="O99" s="232"/>
      <c r="P99" s="7"/>
      <c r="T99" s="254"/>
      <c r="U99" s="7"/>
    </row>
    <row r="100" spans="1:22" ht="14" thickBot="1">
      <c r="A100" s="173"/>
      <c r="B100" s="91"/>
      <c r="C100" s="208"/>
      <c r="D100" s="50"/>
      <c r="E100" s="50"/>
      <c r="F100" s="50"/>
      <c r="G100" s="50"/>
      <c r="H100" s="92"/>
      <c r="J100" s="135"/>
      <c r="T100" s="254"/>
      <c r="V100" s="7"/>
    </row>
    <row r="101" spans="1:22" ht="14" thickTop="1">
      <c r="A101" s="173"/>
      <c r="B101" s="91"/>
      <c r="C101" s="208"/>
      <c r="D101" s="178"/>
      <c r="E101" s="50"/>
      <c r="F101" s="50"/>
      <c r="G101" s="50"/>
      <c r="H101" s="92"/>
      <c r="T101" s="254"/>
    </row>
    <row r="102" spans="1:22" ht="17" thickBot="1">
      <c r="A102" s="173"/>
      <c r="B102" s="93" t="s">
        <v>90</v>
      </c>
      <c r="C102" s="209"/>
      <c r="D102" s="94"/>
      <c r="E102" s="94"/>
      <c r="F102" s="94"/>
      <c r="G102" s="94"/>
      <c r="H102" s="95">
        <f>SUM(H97:H101)</f>
        <v>3144999.9999999995</v>
      </c>
      <c r="I102" s="71"/>
      <c r="J102" s="71"/>
      <c r="O102" s="232"/>
    </row>
    <row r="103" spans="1:22" ht="14" thickTop="1">
      <c r="A103" s="173"/>
      <c r="B103" s="50"/>
      <c r="C103" s="208"/>
      <c r="D103" s="50"/>
      <c r="E103" s="50"/>
      <c r="F103" s="50"/>
      <c r="G103" s="50"/>
      <c r="H103" s="50"/>
      <c r="M103" s="174" t="s">
        <v>91</v>
      </c>
    </row>
    <row r="104" spans="1:22">
      <c r="A104" s="173"/>
      <c r="B104" s="175" t="s">
        <v>92</v>
      </c>
      <c r="C104" s="210"/>
      <c r="D104" s="96"/>
      <c r="E104" s="96"/>
      <c r="F104" s="96"/>
      <c r="G104" s="96"/>
      <c r="H104" s="97">
        <f>G94</f>
        <v>0</v>
      </c>
      <c r="I104" s="72"/>
      <c r="J104" s="72"/>
      <c r="K104" s="72"/>
      <c r="M104" s="173"/>
      <c r="N104" s="7"/>
    </row>
    <row r="105" spans="1:22">
      <c r="A105" s="173"/>
      <c r="B105" s="98" t="s">
        <v>93</v>
      </c>
      <c r="C105" s="208"/>
      <c r="D105" s="99"/>
      <c r="E105" s="99"/>
      <c r="F105" s="99"/>
      <c r="G105" s="99"/>
      <c r="H105" s="100"/>
      <c r="I105" s="7"/>
      <c r="J105" s="7"/>
      <c r="K105" s="7"/>
      <c r="L105" s="7"/>
      <c r="M105" s="173"/>
      <c r="N105" s="7"/>
    </row>
    <row r="106" spans="1:22">
      <c r="A106" s="173"/>
      <c r="B106" s="101" t="s">
        <v>94</v>
      </c>
      <c r="C106" s="211"/>
      <c r="D106" s="102"/>
      <c r="E106" s="102"/>
      <c r="F106" s="102"/>
      <c r="G106" s="102"/>
      <c r="H106" s="103"/>
      <c r="I106" s="7"/>
      <c r="J106" s="7"/>
      <c r="K106" s="7"/>
      <c r="M106" s="173"/>
      <c r="N106" s="7"/>
    </row>
    <row r="107" spans="1:22">
      <c r="A107" s="173"/>
      <c r="B107" s="50"/>
      <c r="C107" s="208"/>
      <c r="D107" s="50"/>
      <c r="E107" s="50"/>
      <c r="F107" s="50"/>
      <c r="G107" s="50"/>
      <c r="H107" s="50"/>
      <c r="M107" s="173"/>
    </row>
    <row r="108" spans="1:22" ht="16">
      <c r="A108" s="173"/>
      <c r="B108" s="176" t="s">
        <v>95</v>
      </c>
      <c r="C108" s="212"/>
      <c r="D108" s="104"/>
      <c r="E108" s="104"/>
      <c r="F108" s="104"/>
      <c r="G108" s="104"/>
      <c r="H108" s="105">
        <f>H94</f>
        <v>0</v>
      </c>
      <c r="I108" s="73"/>
      <c r="J108" s="73"/>
      <c r="K108" s="73"/>
      <c r="M108" s="6"/>
      <c r="N108" s="71"/>
    </row>
    <row r="109" spans="1:22">
      <c r="A109" s="173"/>
      <c r="B109" s="98" t="s">
        <v>93</v>
      </c>
      <c r="C109" s="208"/>
      <c r="D109" s="99"/>
      <c r="E109" s="99"/>
      <c r="F109" s="99"/>
      <c r="G109" s="99"/>
      <c r="H109" s="100"/>
      <c r="I109" s="7"/>
      <c r="J109" s="7"/>
      <c r="K109" s="7"/>
      <c r="L109" s="7"/>
    </row>
    <row r="110" spans="1:22">
      <c r="A110" s="173"/>
      <c r="B110" s="101" t="s">
        <v>94</v>
      </c>
      <c r="C110" s="211"/>
      <c r="D110" s="102"/>
      <c r="E110" s="102"/>
      <c r="F110" s="102"/>
      <c r="G110" s="102"/>
      <c r="H110" s="106"/>
      <c r="M110" s="173"/>
      <c r="N110" s="7"/>
      <c r="O110" s="233"/>
    </row>
    <row r="111" spans="1:22">
      <c r="A111" s="173"/>
      <c r="M111" s="8"/>
    </row>
    <row r="112" spans="1:22">
      <c r="A112" s="173"/>
      <c r="B112" s="9"/>
      <c r="C112" s="213"/>
      <c r="D112" s="9"/>
    </row>
    <row r="114" spans="1:13">
      <c r="A114" s="173"/>
      <c r="D114" s="8"/>
      <c r="E114" s="8"/>
      <c r="F114" s="8"/>
      <c r="G114" s="8"/>
      <c r="H114" s="8"/>
      <c r="I114" s="8"/>
      <c r="J114" s="8"/>
      <c r="K114" s="8"/>
      <c r="L114" s="8"/>
    </row>
    <row r="115" spans="1:13">
      <c r="A115" s="173"/>
      <c r="B115" s="181"/>
      <c r="M115" s="8"/>
    </row>
    <row r="117" spans="1:13">
      <c r="A117" s="173"/>
      <c r="E117" s="8">
        <f>SUM(D94-E94)</f>
        <v>2081440.4499999995</v>
      </c>
      <c r="F117" s="8"/>
      <c r="G117" s="8"/>
      <c r="H117" s="8"/>
      <c r="I117" s="8"/>
      <c r="J117" s="8"/>
      <c r="K117" s="8"/>
      <c r="L117" s="8"/>
    </row>
    <row r="121" spans="1:13">
      <c r="M121" s="8"/>
    </row>
  </sheetData>
  <mergeCells count="8">
    <mergeCell ref="A2:V2"/>
    <mergeCell ref="L4:P4"/>
    <mergeCell ref="A1:V1"/>
    <mergeCell ref="D7:H7"/>
    <mergeCell ref="L7:V7"/>
    <mergeCell ref="B4:J4"/>
    <mergeCell ref="B5:J5"/>
    <mergeCell ref="B3:D3"/>
  </mergeCells>
  <phoneticPr fontId="4" type="noConversion"/>
  <printOptions verticalCentered="1"/>
  <pageMargins left="0.25" right="0.25" top="0.25" bottom="0" header="0" footer="0"/>
  <pageSetup paperSize="3" scale="56" orientation="portrait" horizontalDpi="0" verticalDpi="0"/>
  <headerFooter alignWithMargins="0"/>
  <ignoredErrors>
    <ignoredError sqref="H94 N94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3"/>
  <sheetData/>
  <phoneticPr fontId="4" type="noConversion"/>
  <pageMargins left="0.75" right="0.75" top="1" bottom="1" header="0.5" footer="0.5"/>
  <pageSetup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3"/>
  <sheetData/>
  <phoneticPr fontId="4" type="noConversion"/>
  <pageMargins left="0.75" right="0.75" top="1" bottom="1" header="0.5" footer="0.5"/>
  <pageSetup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Sworn Statement</dc:title>
  <dc:subject/>
  <dc:creator>Michigan District</dc:creator>
  <cp:keywords/>
  <dc:description/>
  <cp:lastModifiedBy>Kathy Doyle</cp:lastModifiedBy>
  <cp:revision/>
  <cp:lastPrinted>2026-03-25T20:03:09Z</cp:lastPrinted>
  <dcterms:created xsi:type="dcterms:W3CDTF">1999-11-30T14:23:31Z</dcterms:created>
  <dcterms:modified xsi:type="dcterms:W3CDTF">2026-08-20T18:14:27Z</dcterms:modified>
  <cp:category/>
  <cp:contentStatus/>
</cp:coreProperties>
</file>